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V:\Zorg\Care\Zorginkoop\Wlz\Inkoopbeleid\2026\Website publicatie 28-05-2025\Inkoopkader Zorgverzekeraars Nederland\"/>
    </mc:Choice>
  </mc:AlternateContent>
  <xr:revisionPtr revIDLastSave="0" documentId="8_{090522C1-2D9B-4B4B-997C-0B5FF4FEF21D}" xr6:coauthVersionLast="47" xr6:coauthVersionMax="47" xr10:uidLastSave="{00000000-0000-0000-0000-000000000000}"/>
  <bookViews>
    <workbookView xWindow="28680" yWindow="-120" windowWidth="29040" windowHeight="17640" xr2:uid="{E4B3578A-5DC2-4747-B4FB-DD9C35770171}"/>
  </bookViews>
  <sheets>
    <sheet name="Voorblad" sheetId="8" r:id="rId1"/>
    <sheet name="Betaald tarief 2023" sheetId="1" r:id="rId2"/>
    <sheet name="Betaald percentage 2023" sheetId="9" r:id="rId3"/>
    <sheet name="Meerzorg gunning" sheetId="12" r:id="rId4"/>
    <sheet name="Correcties" sheetId="14" r:id="rId5"/>
    <sheet name="Bijlage ZZP" sheetId="4" r:id="rId6"/>
    <sheet name="Bijlage VPT" sheetId="5" r:id="rId7"/>
    <sheet name="Bijlage MPT" sheetId="11" r:id="rId8"/>
    <sheet name="Bijlage COT en VB" sheetId="13" r:id="rId9"/>
    <sheet name="Bijlage NBF2" sheetId="10" r:id="rId10"/>
    <sheet name="Bijlage NBF" sheetId="6" r:id="rId11"/>
    <sheet name="niet meegenomen prestaties" sheetId="2" state="hidden" r:id="rId12"/>
  </sheets>
  <externalReferences>
    <externalReference r:id="rId13"/>
  </externalReferences>
  <definedNames>
    <definedName name="_xlnm._FilterDatabase" localSheetId="1" hidden="1">'Betaald tarief 2023'!$A$1:$Q$626</definedName>
    <definedName name="_xlnm._FilterDatabase" localSheetId="6" hidden="1">'Bijlage VPT'!$B$3:$K$177</definedName>
    <definedName name="_xlnm._FilterDatabase" localSheetId="5" hidden="1">'Bijlage ZZP'!$B$4:$J$312</definedName>
    <definedName name="PRIJS_V">[1]Index!$B$98:$L$100</definedName>
    <definedName name="VV2H" localSheetId="6">#REF!</definedName>
    <definedName name="VV2H" localSheetId="5">#REF!</definedName>
    <definedName name="VV2H">#REF!</definedName>
    <definedName name="VV2V" localSheetId="6">#REF!</definedName>
    <definedName name="VV2V" localSheetId="5">#REF!</definedName>
    <definedName name="VV2V">#REF!</definedName>
    <definedName name="VV3H" localSheetId="6">#REF!</definedName>
    <definedName name="VV3H" localSheetId="5">#REF!</definedName>
    <definedName name="VV3H">#REF!</definedName>
    <definedName name="VV3V" localSheetId="6">#REF!</definedName>
    <definedName name="VV3V" localSheetId="5">#REF!</definedName>
    <definedName name="VV3V">#REF!</definedName>
    <definedName name="VV4H" localSheetId="6">#REF!</definedName>
    <definedName name="VV4H" localSheetId="5">#REF!</definedName>
    <definedName name="VV4H">#REF!</definedName>
    <definedName name="VV4V" localSheetId="6">#REF!</definedName>
    <definedName name="VV4V" localSheetId="5">#REF!</definedName>
    <definedName name="VV4V">#REF!</definedName>
    <definedName name="xxxx" localSheetId="6">#REF!</definedName>
    <definedName name="xxxx" localSheetId="5">#REF!</definedName>
    <definedName name="x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9" i="11" l="1"/>
  <c r="F129" i="11"/>
  <c r="G129" i="11"/>
  <c r="H129" i="11"/>
  <c r="I129" i="11"/>
  <c r="J129" i="11"/>
  <c r="E130" i="11"/>
  <c r="F130" i="11"/>
  <c r="G130" i="11"/>
  <c r="H130" i="11"/>
  <c r="I130" i="11"/>
  <c r="J130" i="11"/>
  <c r="E131" i="11"/>
  <c r="F131" i="11"/>
  <c r="G131" i="11"/>
  <c r="H131" i="11"/>
  <c r="I131" i="11"/>
  <c r="J131" i="11"/>
  <c r="E132" i="11"/>
  <c r="F132" i="11"/>
  <c r="G132" i="11"/>
  <c r="H132" i="11"/>
  <c r="I132" i="11"/>
  <c r="J132" i="11"/>
  <c r="E133" i="11"/>
  <c r="F133" i="11"/>
  <c r="G133" i="11"/>
  <c r="H133" i="11"/>
  <c r="I133" i="11"/>
  <c r="J133" i="11"/>
  <c r="D130" i="11"/>
  <c r="D131" i="11"/>
  <c r="D132" i="11"/>
  <c r="D133" i="11"/>
  <c r="D129" i="11"/>
  <c r="A2" i="14" a="1"/>
  <c r="A2" i="14" s="1"/>
  <c r="A2" i="9" a="1"/>
  <c r="A2" i="9" s="1"/>
  <c r="G2" i="9" s="1"/>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376" i="9"/>
  <c r="F377" i="9"/>
  <c r="F378" i="9"/>
  <c r="F379" i="9"/>
  <c r="F380" i="9"/>
  <c r="F381" i="9"/>
  <c r="F382" i="9"/>
  <c r="F383" i="9"/>
  <c r="F384" i="9"/>
  <c r="F385" i="9"/>
  <c r="F386" i="9"/>
  <c r="F387" i="9"/>
  <c r="F388" i="9"/>
  <c r="F389" i="9"/>
  <c r="F390" i="9"/>
  <c r="F391" i="9"/>
  <c r="F392" i="9"/>
  <c r="F393" i="9"/>
  <c r="F394" i="9"/>
  <c r="F395" i="9"/>
  <c r="F396" i="9"/>
  <c r="F397" i="9"/>
  <c r="F398" i="9"/>
  <c r="F399" i="9"/>
  <c r="F400" i="9"/>
  <c r="F401" i="9"/>
  <c r="F402" i="9"/>
  <c r="F403" i="9"/>
  <c r="F404" i="9"/>
  <c r="F405" i="9"/>
  <c r="F406" i="9"/>
  <c r="F407" i="9"/>
  <c r="F408" i="9"/>
  <c r="F409" i="9"/>
  <c r="F410" i="9"/>
  <c r="F411" i="9"/>
  <c r="F412" i="9"/>
  <c r="F413" i="9"/>
  <c r="F414" i="9"/>
  <c r="F415" i="9"/>
  <c r="F416" i="9"/>
  <c r="F417" i="9"/>
  <c r="F418" i="9"/>
  <c r="F419" i="9"/>
  <c r="F420" i="9"/>
  <c r="F421" i="9"/>
  <c r="F422" i="9"/>
  <c r="F423" i="9"/>
  <c r="F424" i="9"/>
  <c r="F425" i="9"/>
  <c r="F426" i="9"/>
  <c r="F427" i="9"/>
  <c r="F428" i="9"/>
  <c r="F429" i="9"/>
  <c r="F430" i="9"/>
  <c r="F431" i="9"/>
  <c r="F432" i="9"/>
  <c r="F433" i="9"/>
  <c r="F434" i="9"/>
  <c r="F435" i="9"/>
  <c r="F436" i="9"/>
  <c r="F437" i="9"/>
  <c r="F438" i="9"/>
  <c r="F439" i="9"/>
  <c r="F440" i="9"/>
  <c r="F441" i="9"/>
  <c r="F442" i="9"/>
  <c r="F443" i="9"/>
  <c r="F444" i="9"/>
  <c r="F445" i="9"/>
  <c r="F446" i="9"/>
  <c r="F447" i="9"/>
  <c r="F448" i="9"/>
  <c r="F449" i="9"/>
  <c r="F450" i="9"/>
  <c r="F451" i="9"/>
  <c r="F452" i="9"/>
  <c r="F453" i="9"/>
  <c r="F454" i="9"/>
  <c r="F455" i="9"/>
  <c r="F456" i="9"/>
  <c r="F457" i="9"/>
  <c r="F458" i="9"/>
  <c r="F459" i="9"/>
  <c r="F460" i="9"/>
  <c r="F461" i="9"/>
  <c r="F462" i="9"/>
  <c r="F463" i="9"/>
  <c r="F464" i="9"/>
  <c r="F465" i="9"/>
  <c r="F466" i="9"/>
  <c r="F467" i="9"/>
  <c r="F468" i="9"/>
  <c r="F469" i="9"/>
  <c r="F470" i="9"/>
  <c r="F471" i="9"/>
  <c r="F472" i="9"/>
  <c r="F473" i="9"/>
  <c r="F474" i="9"/>
  <c r="F475" i="9"/>
  <c r="F476" i="9"/>
  <c r="F477" i="9"/>
  <c r="F478" i="9"/>
  <c r="F479" i="9"/>
  <c r="F480" i="9"/>
  <c r="F481" i="9"/>
  <c r="F482" i="9"/>
  <c r="F483" i="9"/>
  <c r="F484" i="9"/>
  <c r="F485" i="9"/>
  <c r="F486" i="9"/>
  <c r="F487" i="9"/>
  <c r="F488" i="9"/>
  <c r="F489" i="9"/>
  <c r="F490" i="9"/>
  <c r="F491" i="9"/>
  <c r="F492" i="9"/>
  <c r="F493" i="9"/>
  <c r="F494" i="9"/>
  <c r="F495" i="9"/>
  <c r="F496" i="9"/>
  <c r="F497" i="9"/>
  <c r="F498" i="9"/>
  <c r="F499" i="9"/>
  <c r="F500" i="9"/>
  <c r="F501" i="9"/>
  <c r="F502" i="9"/>
  <c r="F503" i="9"/>
  <c r="F504" i="9"/>
  <c r="F505" i="9"/>
  <c r="F506" i="9"/>
  <c r="F507" i="9"/>
  <c r="F508" i="9"/>
  <c r="F509" i="9"/>
  <c r="F510" i="9"/>
  <c r="F511" i="9"/>
  <c r="F512" i="9"/>
  <c r="F513" i="9"/>
  <c r="F514" i="9"/>
  <c r="F515" i="9"/>
  <c r="F516" i="9"/>
  <c r="F517" i="9"/>
  <c r="F518" i="9"/>
  <c r="F519" i="9"/>
  <c r="F520" i="9"/>
  <c r="F521" i="9"/>
  <c r="F522" i="9"/>
  <c r="F523" i="9"/>
  <c r="F524" i="9"/>
  <c r="F525" i="9"/>
  <c r="F526" i="9"/>
  <c r="F527" i="9"/>
  <c r="F528" i="9"/>
  <c r="F529" i="9"/>
  <c r="F530" i="9"/>
  <c r="F531" i="9"/>
  <c r="F532" i="9"/>
  <c r="F533" i="9"/>
  <c r="F534" i="9"/>
  <c r="F535" i="9"/>
  <c r="F536" i="9"/>
  <c r="F537" i="9"/>
  <c r="F538" i="9"/>
  <c r="F539" i="9"/>
  <c r="F540" i="9"/>
  <c r="F541" i="9"/>
  <c r="F542" i="9"/>
  <c r="F543" i="9"/>
  <c r="F544" i="9"/>
  <c r="F545" i="9"/>
  <c r="F546" i="9"/>
  <c r="F547" i="9"/>
  <c r="F548" i="9"/>
  <c r="F549" i="9"/>
  <c r="F550" i="9"/>
  <c r="F551" i="9"/>
  <c r="F552" i="9"/>
  <c r="F553" i="9"/>
  <c r="F554" i="9"/>
  <c r="F555" i="9"/>
  <c r="F556" i="9"/>
  <c r="F557" i="9"/>
  <c r="F558" i="9"/>
  <c r="F559" i="9"/>
  <c r="F560" i="9"/>
  <c r="F561" i="9"/>
  <c r="F562" i="9"/>
  <c r="F563" i="9"/>
  <c r="F564" i="9"/>
  <c r="F565" i="9"/>
  <c r="F566" i="9"/>
  <c r="F567" i="9"/>
  <c r="F568" i="9"/>
  <c r="F569" i="9"/>
  <c r="F570" i="9"/>
  <c r="F571" i="9"/>
  <c r="F572" i="9"/>
  <c r="F573" i="9"/>
  <c r="F574" i="9"/>
  <c r="F575" i="9"/>
  <c r="F576" i="9"/>
  <c r="F577" i="9"/>
  <c r="F578" i="9"/>
  <c r="F579" i="9"/>
  <c r="F580" i="9"/>
  <c r="F581" i="9"/>
  <c r="F582" i="9"/>
  <c r="F583" i="9"/>
  <c r="F584" i="9"/>
  <c r="F585" i="9"/>
  <c r="F586" i="9"/>
  <c r="F587" i="9"/>
  <c r="F588" i="9"/>
  <c r="F589" i="9"/>
  <c r="F590" i="9"/>
  <c r="F591" i="9"/>
  <c r="F592" i="9"/>
  <c r="F593" i="9"/>
  <c r="F594" i="9"/>
  <c r="F595" i="9"/>
  <c r="F596" i="9"/>
  <c r="F597" i="9"/>
  <c r="F598" i="9"/>
  <c r="F599" i="9"/>
  <c r="F600" i="9"/>
  <c r="M3" i="1"/>
  <c r="M4" i="1"/>
  <c r="M5" i="1"/>
  <c r="M6" i="1"/>
  <c r="M7" i="1"/>
  <c r="M8" i="1"/>
  <c r="M2" i="1"/>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207" i="9"/>
  <c r="B208" i="9"/>
  <c r="B209" i="9"/>
  <c r="B210" i="9"/>
  <c r="B211" i="9"/>
  <c r="B212" i="9"/>
  <c r="B213" i="9"/>
  <c r="B214" i="9"/>
  <c r="B215" i="9"/>
  <c r="B216" i="9"/>
  <c r="B217" i="9"/>
  <c r="B218" i="9"/>
  <c r="B219" i="9"/>
  <c r="B220" i="9"/>
  <c r="B221" i="9"/>
  <c r="B222" i="9"/>
  <c r="B223" i="9"/>
  <c r="B224" i="9"/>
  <c r="B225" i="9"/>
  <c r="B226" i="9"/>
  <c r="B227" i="9"/>
  <c r="B228" i="9"/>
  <c r="B229" i="9"/>
  <c r="B230" i="9"/>
  <c r="B231" i="9"/>
  <c r="B232" i="9"/>
  <c r="B233" i="9"/>
  <c r="B234" i="9"/>
  <c r="B235" i="9"/>
  <c r="B236" i="9"/>
  <c r="B237" i="9"/>
  <c r="B238" i="9"/>
  <c r="B239" i="9"/>
  <c r="B240" i="9"/>
  <c r="B241" i="9"/>
  <c r="B242" i="9"/>
  <c r="B243" i="9"/>
  <c r="B244" i="9"/>
  <c r="B245" i="9"/>
  <c r="B246" i="9"/>
  <c r="B247" i="9"/>
  <c r="B248" i="9"/>
  <c r="B249" i="9"/>
  <c r="B250" i="9"/>
  <c r="B251" i="9"/>
  <c r="B252" i="9"/>
  <c r="B253" i="9"/>
  <c r="B254" i="9"/>
  <c r="B255" i="9"/>
  <c r="B256" i="9"/>
  <c r="B257" i="9"/>
  <c r="B258" i="9"/>
  <c r="B259" i="9"/>
  <c r="B260" i="9"/>
  <c r="B261" i="9"/>
  <c r="B262" i="9"/>
  <c r="B263" i="9"/>
  <c r="B264" i="9"/>
  <c r="B265" i="9"/>
  <c r="B266" i="9"/>
  <c r="B267" i="9"/>
  <c r="B268" i="9"/>
  <c r="B269" i="9"/>
  <c r="B270" i="9"/>
  <c r="B271" i="9"/>
  <c r="B272" i="9"/>
  <c r="B273" i="9"/>
  <c r="B274" i="9"/>
  <c r="B275" i="9"/>
  <c r="B276" i="9"/>
  <c r="B277" i="9"/>
  <c r="B278" i="9"/>
  <c r="B279" i="9"/>
  <c r="B280" i="9"/>
  <c r="B281" i="9"/>
  <c r="B282" i="9"/>
  <c r="B283" i="9"/>
  <c r="B284" i="9"/>
  <c r="B285" i="9"/>
  <c r="B286" i="9"/>
  <c r="B287" i="9"/>
  <c r="B288" i="9"/>
  <c r="B289" i="9"/>
  <c r="B290" i="9"/>
  <c r="B291" i="9"/>
  <c r="B292" i="9"/>
  <c r="B293" i="9"/>
  <c r="B294" i="9"/>
  <c r="B295" i="9"/>
  <c r="B296" i="9"/>
  <c r="B297" i="9"/>
  <c r="B298" i="9"/>
  <c r="B299" i="9"/>
  <c r="B300" i="9"/>
  <c r="B301" i="9"/>
  <c r="B302" i="9"/>
  <c r="B303" i="9"/>
  <c r="B304" i="9"/>
  <c r="B305" i="9"/>
  <c r="B306" i="9"/>
  <c r="B307" i="9"/>
  <c r="B308" i="9"/>
  <c r="B309" i="9"/>
  <c r="B310" i="9"/>
  <c r="B311" i="9"/>
  <c r="B312" i="9"/>
  <c r="B313" i="9"/>
  <c r="B314" i="9"/>
  <c r="B315" i="9"/>
  <c r="B316" i="9"/>
  <c r="B317" i="9"/>
  <c r="B318" i="9"/>
  <c r="B319" i="9"/>
  <c r="B320" i="9"/>
  <c r="B321" i="9"/>
  <c r="B322" i="9"/>
  <c r="B323" i="9"/>
  <c r="B324" i="9"/>
  <c r="B325" i="9"/>
  <c r="B326" i="9"/>
  <c r="B327" i="9"/>
  <c r="B328" i="9"/>
  <c r="B329" i="9"/>
  <c r="B330" i="9"/>
  <c r="B331" i="9"/>
  <c r="B332" i="9"/>
  <c r="B333" i="9"/>
  <c r="B334" i="9"/>
  <c r="B335" i="9"/>
  <c r="B336" i="9"/>
  <c r="B337" i="9"/>
  <c r="B338" i="9"/>
  <c r="B339" i="9"/>
  <c r="B340" i="9"/>
  <c r="B341" i="9"/>
  <c r="B342" i="9"/>
  <c r="B343" i="9"/>
  <c r="B344" i="9"/>
  <c r="B345" i="9"/>
  <c r="B346" i="9"/>
  <c r="B347" i="9"/>
  <c r="B348" i="9"/>
  <c r="B349" i="9"/>
  <c r="B350" i="9"/>
  <c r="B351" i="9"/>
  <c r="B352" i="9"/>
  <c r="B353" i="9"/>
  <c r="B354" i="9"/>
  <c r="B355" i="9"/>
  <c r="B356" i="9"/>
  <c r="B357" i="9"/>
  <c r="B358" i="9"/>
  <c r="B359" i="9"/>
  <c r="B360" i="9"/>
  <c r="B361" i="9"/>
  <c r="B362" i="9"/>
  <c r="B363" i="9"/>
  <c r="B364" i="9"/>
  <c r="B365" i="9"/>
  <c r="B366" i="9"/>
  <c r="B367" i="9"/>
  <c r="B368" i="9"/>
  <c r="B369" i="9"/>
  <c r="B370" i="9"/>
  <c r="B371" i="9"/>
  <c r="B372" i="9"/>
  <c r="B373" i="9"/>
  <c r="B374" i="9"/>
  <c r="B375" i="9"/>
  <c r="B376" i="9"/>
  <c r="B377" i="9"/>
  <c r="B378" i="9"/>
  <c r="B379" i="9"/>
  <c r="B380" i="9"/>
  <c r="B381" i="9"/>
  <c r="B382" i="9"/>
  <c r="B383" i="9"/>
  <c r="B384" i="9"/>
  <c r="B385" i="9"/>
  <c r="B386" i="9"/>
  <c r="B387" i="9"/>
  <c r="B388" i="9"/>
  <c r="B389" i="9"/>
  <c r="B390" i="9"/>
  <c r="B391" i="9"/>
  <c r="B392" i="9"/>
  <c r="B393" i="9"/>
  <c r="B394" i="9"/>
  <c r="B395" i="9"/>
  <c r="B396" i="9"/>
  <c r="B397" i="9"/>
  <c r="B398" i="9"/>
  <c r="B399" i="9"/>
  <c r="B400" i="9"/>
  <c r="B401" i="9"/>
  <c r="B402" i="9"/>
  <c r="B403" i="9"/>
  <c r="B404" i="9"/>
  <c r="B405" i="9"/>
  <c r="B406" i="9"/>
  <c r="B407" i="9"/>
  <c r="B408" i="9"/>
  <c r="B409" i="9"/>
  <c r="B410" i="9"/>
  <c r="B411" i="9"/>
  <c r="B412" i="9"/>
  <c r="B413" i="9"/>
  <c r="B414" i="9"/>
  <c r="B415" i="9"/>
  <c r="B416" i="9"/>
  <c r="B417" i="9"/>
  <c r="B418" i="9"/>
  <c r="B419" i="9"/>
  <c r="B420" i="9"/>
  <c r="B421" i="9"/>
  <c r="B422" i="9"/>
  <c r="B423" i="9"/>
  <c r="B424" i="9"/>
  <c r="B425" i="9"/>
  <c r="B426" i="9"/>
  <c r="B427" i="9"/>
  <c r="B428" i="9"/>
  <c r="B429" i="9"/>
  <c r="B430" i="9"/>
  <c r="B431" i="9"/>
  <c r="B432" i="9"/>
  <c r="B433" i="9"/>
  <c r="B434" i="9"/>
  <c r="B435" i="9"/>
  <c r="B436" i="9"/>
  <c r="B437" i="9"/>
  <c r="B438" i="9"/>
  <c r="B439" i="9"/>
  <c r="B440" i="9"/>
  <c r="B441" i="9"/>
  <c r="B442" i="9"/>
  <c r="B443" i="9"/>
  <c r="B444" i="9"/>
  <c r="B445" i="9"/>
  <c r="B446" i="9"/>
  <c r="B447" i="9"/>
  <c r="B448" i="9"/>
  <c r="B449" i="9"/>
  <c r="B450" i="9"/>
  <c r="B451" i="9"/>
  <c r="B452" i="9"/>
  <c r="B453" i="9"/>
  <c r="B454" i="9"/>
  <c r="B455" i="9"/>
  <c r="B456" i="9"/>
  <c r="B457" i="9"/>
  <c r="B458" i="9"/>
  <c r="B459" i="9"/>
  <c r="B460" i="9"/>
  <c r="B461" i="9"/>
  <c r="B462" i="9"/>
  <c r="B463" i="9"/>
  <c r="B464" i="9"/>
  <c r="B465" i="9"/>
  <c r="B466" i="9"/>
  <c r="B467" i="9"/>
  <c r="B468" i="9"/>
  <c r="B469" i="9"/>
  <c r="B470" i="9"/>
  <c r="B471" i="9"/>
  <c r="B472" i="9"/>
  <c r="B473" i="9"/>
  <c r="B474" i="9"/>
  <c r="B475" i="9"/>
  <c r="B476" i="9"/>
  <c r="B477" i="9"/>
  <c r="B478" i="9"/>
  <c r="B479" i="9"/>
  <c r="B480" i="9"/>
  <c r="B481" i="9"/>
  <c r="B482" i="9"/>
  <c r="B483" i="9"/>
  <c r="B484" i="9"/>
  <c r="B485" i="9"/>
  <c r="B486" i="9"/>
  <c r="B487" i="9"/>
  <c r="B488" i="9"/>
  <c r="B489" i="9"/>
  <c r="B490" i="9"/>
  <c r="B491" i="9"/>
  <c r="B492" i="9"/>
  <c r="B493" i="9"/>
  <c r="B494" i="9"/>
  <c r="B495" i="9"/>
  <c r="B496" i="9"/>
  <c r="B497" i="9"/>
  <c r="B498" i="9"/>
  <c r="B499" i="9"/>
  <c r="B500" i="9"/>
  <c r="B501" i="9"/>
  <c r="B502" i="9"/>
  <c r="B503" i="9"/>
  <c r="B504" i="9"/>
  <c r="B505" i="9"/>
  <c r="B506" i="9"/>
  <c r="B507" i="9"/>
  <c r="B508" i="9"/>
  <c r="B509" i="9"/>
  <c r="B510" i="9"/>
  <c r="B511" i="9"/>
  <c r="B512" i="9"/>
  <c r="B513" i="9"/>
  <c r="B514" i="9"/>
  <c r="B515" i="9"/>
  <c r="B516" i="9"/>
  <c r="B517" i="9"/>
  <c r="B518" i="9"/>
  <c r="B519" i="9"/>
  <c r="B520" i="9"/>
  <c r="B521" i="9"/>
  <c r="B522" i="9"/>
  <c r="B523" i="9"/>
  <c r="B524" i="9"/>
  <c r="B525" i="9"/>
  <c r="B526" i="9"/>
  <c r="B527" i="9"/>
  <c r="B528" i="9"/>
  <c r="B529" i="9"/>
  <c r="B530" i="9"/>
  <c r="B531" i="9"/>
  <c r="B532" i="9"/>
  <c r="B533" i="9"/>
  <c r="B534" i="9"/>
  <c r="B535" i="9"/>
  <c r="B536" i="9"/>
  <c r="B537" i="9"/>
  <c r="B538" i="9"/>
  <c r="B539" i="9"/>
  <c r="B540" i="9"/>
  <c r="B541" i="9"/>
  <c r="B542" i="9"/>
  <c r="B543" i="9"/>
  <c r="B544" i="9"/>
  <c r="B545" i="9"/>
  <c r="B546" i="9"/>
  <c r="B547" i="9"/>
  <c r="B548" i="9"/>
  <c r="B549" i="9"/>
  <c r="B550" i="9"/>
  <c r="B551" i="9"/>
  <c r="B552" i="9"/>
  <c r="B553" i="9"/>
  <c r="B554" i="9"/>
  <c r="B555" i="9"/>
  <c r="B556" i="9"/>
  <c r="B557" i="9"/>
  <c r="B558" i="9"/>
  <c r="B559" i="9"/>
  <c r="B560" i="9"/>
  <c r="B561" i="9"/>
  <c r="B562" i="9"/>
  <c r="B563" i="9"/>
  <c r="B564" i="9"/>
  <c r="B565" i="9"/>
  <c r="B566" i="9"/>
  <c r="B567" i="9"/>
  <c r="B568" i="9"/>
  <c r="B569" i="9"/>
  <c r="B570" i="9"/>
  <c r="B571" i="9"/>
  <c r="B572" i="9"/>
  <c r="B573" i="9"/>
  <c r="B574" i="9"/>
  <c r="B575" i="9"/>
  <c r="B576" i="9"/>
  <c r="B577" i="9"/>
  <c r="B578" i="9"/>
  <c r="B579" i="9"/>
  <c r="B580" i="9"/>
  <c r="B581" i="9"/>
  <c r="B582" i="9"/>
  <c r="B583" i="9"/>
  <c r="B584" i="9"/>
  <c r="B585" i="9"/>
  <c r="B586" i="9"/>
  <c r="B587" i="9"/>
  <c r="B588" i="9"/>
  <c r="B589" i="9"/>
  <c r="B590" i="9"/>
  <c r="B591" i="9"/>
  <c r="B592" i="9"/>
  <c r="B593" i="9"/>
  <c r="B594" i="9"/>
  <c r="B595" i="9"/>
  <c r="B596" i="9"/>
  <c r="B597" i="9"/>
  <c r="B598" i="9"/>
  <c r="B599" i="9"/>
  <c r="B600"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501" i="9"/>
  <c r="C502" i="9"/>
  <c r="C503" i="9"/>
  <c r="C504" i="9"/>
  <c r="C505" i="9"/>
  <c r="C506" i="9"/>
  <c r="C507" i="9"/>
  <c r="C508" i="9"/>
  <c r="C509" i="9"/>
  <c r="C510" i="9"/>
  <c r="C511" i="9"/>
  <c r="C512" i="9"/>
  <c r="C513" i="9"/>
  <c r="C514" i="9"/>
  <c r="C515" i="9"/>
  <c r="C516" i="9"/>
  <c r="C517" i="9"/>
  <c r="C518" i="9"/>
  <c r="C519" i="9"/>
  <c r="C520" i="9"/>
  <c r="C521" i="9"/>
  <c r="C522" i="9"/>
  <c r="C523" i="9"/>
  <c r="C524" i="9"/>
  <c r="C525" i="9"/>
  <c r="C526" i="9"/>
  <c r="C527" i="9"/>
  <c r="C528" i="9"/>
  <c r="C529" i="9"/>
  <c r="C530" i="9"/>
  <c r="C531" i="9"/>
  <c r="C532" i="9"/>
  <c r="C533" i="9"/>
  <c r="C534" i="9"/>
  <c r="C535" i="9"/>
  <c r="C536" i="9"/>
  <c r="C537" i="9"/>
  <c r="C538" i="9"/>
  <c r="C539" i="9"/>
  <c r="C540" i="9"/>
  <c r="C541" i="9"/>
  <c r="C542" i="9"/>
  <c r="C543" i="9"/>
  <c r="C544" i="9"/>
  <c r="C545" i="9"/>
  <c r="C546" i="9"/>
  <c r="C547" i="9"/>
  <c r="C548" i="9"/>
  <c r="C549" i="9"/>
  <c r="C550" i="9"/>
  <c r="C551" i="9"/>
  <c r="C552" i="9"/>
  <c r="C553" i="9"/>
  <c r="C554" i="9"/>
  <c r="C555" i="9"/>
  <c r="C556" i="9"/>
  <c r="C557" i="9"/>
  <c r="C558" i="9"/>
  <c r="C559" i="9"/>
  <c r="C560" i="9"/>
  <c r="C561" i="9"/>
  <c r="C562" i="9"/>
  <c r="C563" i="9"/>
  <c r="C564" i="9"/>
  <c r="C565" i="9"/>
  <c r="C566" i="9"/>
  <c r="C567" i="9"/>
  <c r="C568" i="9"/>
  <c r="C569" i="9"/>
  <c r="C570" i="9"/>
  <c r="C571" i="9"/>
  <c r="C572" i="9"/>
  <c r="C573" i="9"/>
  <c r="C574" i="9"/>
  <c r="C575" i="9"/>
  <c r="C576" i="9"/>
  <c r="C577" i="9"/>
  <c r="C578" i="9"/>
  <c r="C579" i="9"/>
  <c r="C580" i="9"/>
  <c r="C581" i="9"/>
  <c r="C582" i="9"/>
  <c r="C583" i="9"/>
  <c r="C584" i="9"/>
  <c r="C585" i="9"/>
  <c r="C586" i="9"/>
  <c r="C587" i="9"/>
  <c r="C588" i="9"/>
  <c r="C589" i="9"/>
  <c r="C590" i="9"/>
  <c r="C591" i="9"/>
  <c r="C592" i="9"/>
  <c r="C593" i="9"/>
  <c r="C594" i="9"/>
  <c r="C595" i="9"/>
  <c r="C596" i="9"/>
  <c r="C597" i="9"/>
  <c r="C598" i="9"/>
  <c r="C599" i="9"/>
  <c r="C600" i="9"/>
  <c r="I6" i="1"/>
  <c r="N6" i="1"/>
  <c r="L6" i="1"/>
  <c r="K6" i="1"/>
  <c r="J6" i="1"/>
  <c r="L3" i="1"/>
  <c r="L4" i="1"/>
  <c r="L5" i="1"/>
  <c r="L7" i="1"/>
  <c r="L8" i="1"/>
  <c r="L2" i="1"/>
  <c r="G538" i="9" l="1"/>
  <c r="G459" i="9"/>
  <c r="G331" i="9"/>
  <c r="G237" i="9"/>
  <c r="G155" i="9"/>
  <c r="G89" i="9"/>
  <c r="G25" i="9"/>
  <c r="G434" i="9"/>
  <c r="G306" i="9"/>
  <c r="G219" i="9"/>
  <c r="G154" i="9"/>
  <c r="G68" i="9"/>
  <c r="G9" i="9"/>
  <c r="G427" i="9"/>
  <c r="G301" i="9"/>
  <c r="G218" i="9"/>
  <c r="G133" i="9"/>
  <c r="G66" i="9"/>
  <c r="G4" i="9"/>
  <c r="G402" i="9"/>
  <c r="G283" i="9"/>
  <c r="G202" i="9"/>
  <c r="G131" i="9"/>
  <c r="G50" i="9"/>
  <c r="G530" i="9"/>
  <c r="G395" i="9"/>
  <c r="G282" i="9"/>
  <c r="G197" i="9"/>
  <c r="G115" i="9"/>
  <c r="G49" i="9"/>
  <c r="G498" i="9"/>
  <c r="G370" i="9"/>
  <c r="G261" i="9"/>
  <c r="G195" i="9"/>
  <c r="G114" i="9"/>
  <c r="G44" i="9"/>
  <c r="G491" i="9"/>
  <c r="G363" i="9"/>
  <c r="G259" i="9"/>
  <c r="G178" i="9"/>
  <c r="G108" i="9"/>
  <c r="G28" i="9"/>
  <c r="G466" i="9"/>
  <c r="G338" i="9"/>
  <c r="G242" i="9"/>
  <c r="G173" i="9"/>
  <c r="G90" i="9"/>
  <c r="G26" i="9"/>
  <c r="G594" i="9"/>
  <c r="G586" i="9"/>
  <c r="G522" i="9"/>
  <c r="G490" i="9"/>
  <c r="G458" i="9"/>
  <c r="G426" i="9"/>
  <c r="G394" i="9"/>
  <c r="G362" i="9"/>
  <c r="G330" i="9"/>
  <c r="G299" i="9"/>
  <c r="G277" i="9"/>
  <c r="G258" i="9"/>
  <c r="G235" i="9"/>
  <c r="G213" i="9"/>
  <c r="G194" i="9"/>
  <c r="G171" i="9"/>
  <c r="G149" i="9"/>
  <c r="G130" i="9"/>
  <c r="G106" i="9"/>
  <c r="G84" i="9"/>
  <c r="G65" i="9"/>
  <c r="G42" i="9"/>
  <c r="G20" i="9"/>
  <c r="G109" i="9"/>
  <c r="G514" i="9"/>
  <c r="G482" i="9"/>
  <c r="G418" i="9"/>
  <c r="G386" i="9"/>
  <c r="G354" i="9"/>
  <c r="G322" i="9"/>
  <c r="G293" i="9"/>
  <c r="G274" i="9"/>
  <c r="G251" i="9"/>
  <c r="G229" i="9"/>
  <c r="G210" i="9"/>
  <c r="G187" i="9"/>
  <c r="G165" i="9"/>
  <c r="G146" i="9"/>
  <c r="G123" i="9"/>
  <c r="G100" i="9"/>
  <c r="G81" i="9"/>
  <c r="G58" i="9"/>
  <c r="G36" i="9"/>
  <c r="G17" i="9"/>
  <c r="G507" i="9"/>
  <c r="G475" i="9"/>
  <c r="G443" i="9"/>
  <c r="G411" i="9"/>
  <c r="G379" i="9"/>
  <c r="G347" i="9"/>
  <c r="G315" i="9"/>
  <c r="G291" i="9"/>
  <c r="G269" i="9"/>
  <c r="G250" i="9"/>
  <c r="G227" i="9"/>
  <c r="G205" i="9"/>
  <c r="G186" i="9"/>
  <c r="G163" i="9"/>
  <c r="G141" i="9"/>
  <c r="G122" i="9"/>
  <c r="G98" i="9"/>
  <c r="G76" i="9"/>
  <c r="G57" i="9"/>
  <c r="G34" i="9"/>
  <c r="G12" i="9"/>
  <c r="G554" i="9"/>
  <c r="G474" i="9"/>
  <c r="G442" i="9"/>
  <c r="G410" i="9"/>
  <c r="G378" i="9"/>
  <c r="G314" i="9"/>
  <c r="G290" i="9"/>
  <c r="G267" i="9"/>
  <c r="G245" i="9"/>
  <c r="G226" i="9"/>
  <c r="G203" i="9"/>
  <c r="G181" i="9"/>
  <c r="G139" i="9"/>
  <c r="G97" i="9"/>
  <c r="G52" i="9"/>
  <c r="G33" i="9"/>
  <c r="G499" i="9"/>
  <c r="G339" i="9"/>
  <c r="G285" i="9"/>
  <c r="G243" i="9"/>
  <c r="G179" i="9"/>
  <c r="G578" i="9"/>
  <c r="G515" i="9"/>
  <c r="G483" i="9"/>
  <c r="G451" i="9"/>
  <c r="G419" i="9"/>
  <c r="G387" i="9"/>
  <c r="G355" i="9"/>
  <c r="G323" i="9"/>
  <c r="G298" i="9"/>
  <c r="G275" i="9"/>
  <c r="G253" i="9"/>
  <c r="G234" i="9"/>
  <c r="G211" i="9"/>
  <c r="G189" i="9"/>
  <c r="G170" i="9"/>
  <c r="G147" i="9"/>
  <c r="G125" i="9"/>
  <c r="G105" i="9"/>
  <c r="G82" i="9"/>
  <c r="G60" i="9"/>
  <c r="G41" i="9"/>
  <c r="G18" i="9"/>
  <c r="G450" i="9"/>
  <c r="G506" i="9"/>
  <c r="G570" i="9"/>
  <c r="G346" i="9"/>
  <c r="G117" i="9"/>
  <c r="G74" i="9"/>
  <c r="G10" i="9"/>
  <c r="G546" i="9"/>
  <c r="G467" i="9"/>
  <c r="G435" i="9"/>
  <c r="G403" i="9"/>
  <c r="G371" i="9"/>
  <c r="G307" i="9"/>
  <c r="G266" i="9"/>
  <c r="G221" i="9"/>
  <c r="G157" i="9"/>
  <c r="G138" i="9"/>
  <c r="G92" i="9"/>
  <c r="G73" i="9"/>
  <c r="G562" i="9"/>
  <c r="G162" i="9"/>
  <c r="G593" i="9"/>
  <c r="G585" i="9"/>
  <c r="G577" i="9"/>
  <c r="G569" i="9"/>
  <c r="G561" i="9"/>
  <c r="G553" i="9"/>
  <c r="G545" i="9"/>
  <c r="G537" i="9"/>
  <c r="G529" i="9"/>
  <c r="G521" i="9"/>
  <c r="G513" i="9"/>
  <c r="G505" i="9"/>
  <c r="G497" i="9"/>
  <c r="G489" i="9"/>
  <c r="G481" i="9"/>
  <c r="G473" i="9"/>
  <c r="G465" i="9"/>
  <c r="G457" i="9"/>
  <c r="G449" i="9"/>
  <c r="G441" i="9"/>
  <c r="G433" i="9"/>
  <c r="G425" i="9"/>
  <c r="G417" i="9"/>
  <c r="G409" i="9"/>
  <c r="G401" i="9"/>
  <c r="G393" i="9"/>
  <c r="G385" i="9"/>
  <c r="G377" i="9"/>
  <c r="G369" i="9"/>
  <c r="G361" i="9"/>
  <c r="G353" i="9"/>
  <c r="G345" i="9"/>
  <c r="G337" i="9"/>
  <c r="G329" i="9"/>
  <c r="G321" i="9"/>
  <c r="G313" i="9"/>
  <c r="G305" i="9"/>
  <c r="G297" i="9"/>
  <c r="G289" i="9"/>
  <c r="G281" i="9"/>
  <c r="G273" i="9"/>
  <c r="G265" i="9"/>
  <c r="G257" i="9"/>
  <c r="G249" i="9"/>
  <c r="G241" i="9"/>
  <c r="G233" i="9"/>
  <c r="G225" i="9"/>
  <c r="G217" i="9"/>
  <c r="G209" i="9"/>
  <c r="G201" i="9"/>
  <c r="G193" i="9"/>
  <c r="G185" i="9"/>
  <c r="G177" i="9"/>
  <c r="G169" i="9"/>
  <c r="G161" i="9"/>
  <c r="G153" i="9"/>
  <c r="G145" i="9"/>
  <c r="G137" i="9"/>
  <c r="G129" i="9"/>
  <c r="G121" i="9"/>
  <c r="G113" i="9"/>
  <c r="G104" i="9"/>
  <c r="G96" i="9"/>
  <c r="G88" i="9"/>
  <c r="G80" i="9"/>
  <c r="G72" i="9"/>
  <c r="G64" i="9"/>
  <c r="G56" i="9"/>
  <c r="G48" i="9"/>
  <c r="G40" i="9"/>
  <c r="G32" i="9"/>
  <c r="G24" i="9"/>
  <c r="G16" i="9"/>
  <c r="G8" i="9"/>
  <c r="G581" i="9"/>
  <c r="G557" i="9"/>
  <c r="G525" i="9"/>
  <c r="G493" i="9"/>
  <c r="G461" i="9"/>
  <c r="G413" i="9"/>
  <c r="G381" i="9"/>
  <c r="G357" i="9"/>
  <c r="G325" i="9"/>
  <c r="G600" i="9"/>
  <c r="G592" i="9"/>
  <c r="G584" i="9"/>
  <c r="G576" i="9"/>
  <c r="G568" i="9"/>
  <c r="G560" i="9"/>
  <c r="G552" i="9"/>
  <c r="G544" i="9"/>
  <c r="G536" i="9"/>
  <c r="G528" i="9"/>
  <c r="G520" i="9"/>
  <c r="G512" i="9"/>
  <c r="G504" i="9"/>
  <c r="G496" i="9"/>
  <c r="G488" i="9"/>
  <c r="G480" i="9"/>
  <c r="G472" i="9"/>
  <c r="G464" i="9"/>
  <c r="G456" i="9"/>
  <c r="G448" i="9"/>
  <c r="G440" i="9"/>
  <c r="G432" i="9"/>
  <c r="G424" i="9"/>
  <c r="G416" i="9"/>
  <c r="G408" i="9"/>
  <c r="G400" i="9"/>
  <c r="G392" i="9"/>
  <c r="G384" i="9"/>
  <c r="G376" i="9"/>
  <c r="G368" i="9"/>
  <c r="G360" i="9"/>
  <c r="G352" i="9"/>
  <c r="G344" i="9"/>
  <c r="G336" i="9"/>
  <c r="G328" i="9"/>
  <c r="G320" i="9"/>
  <c r="G312" i="9"/>
  <c r="G304" i="9"/>
  <c r="G296" i="9"/>
  <c r="G288" i="9"/>
  <c r="G280" i="9"/>
  <c r="G272" i="9"/>
  <c r="G264" i="9"/>
  <c r="G256" i="9"/>
  <c r="G248" i="9"/>
  <c r="G240" i="9"/>
  <c r="G232" i="9"/>
  <c r="G224" i="9"/>
  <c r="G216" i="9"/>
  <c r="G208" i="9"/>
  <c r="G200" i="9"/>
  <c r="G192" i="9"/>
  <c r="G184" i="9"/>
  <c r="G176" i="9"/>
  <c r="G168" i="9"/>
  <c r="G160" i="9"/>
  <c r="G152" i="9"/>
  <c r="G144" i="9"/>
  <c r="G136" i="9"/>
  <c r="G128" i="9"/>
  <c r="G120" i="9"/>
  <c r="G112" i="9"/>
  <c r="G103" i="9"/>
  <c r="G95" i="9"/>
  <c r="G87" i="9"/>
  <c r="G79" i="9"/>
  <c r="G71" i="9"/>
  <c r="G63" i="9"/>
  <c r="G55" i="9"/>
  <c r="G47" i="9"/>
  <c r="G39" i="9"/>
  <c r="G31" i="9"/>
  <c r="G23" i="9"/>
  <c r="G15" i="9"/>
  <c r="G7" i="9"/>
  <c r="G573" i="9"/>
  <c r="G549" i="9"/>
  <c r="G517" i="9"/>
  <c r="G485" i="9"/>
  <c r="G453" i="9"/>
  <c r="G429" i="9"/>
  <c r="G405" i="9"/>
  <c r="G373" i="9"/>
  <c r="G341" i="9"/>
  <c r="G309" i="9"/>
  <c r="G599" i="9"/>
  <c r="G591" i="9"/>
  <c r="G583" i="9"/>
  <c r="G575" i="9"/>
  <c r="G567" i="9"/>
  <c r="G559" i="9"/>
  <c r="G551" i="9"/>
  <c r="G543" i="9"/>
  <c r="G535" i="9"/>
  <c r="G527" i="9"/>
  <c r="G519" i="9"/>
  <c r="G511" i="9"/>
  <c r="G503" i="9"/>
  <c r="G495" i="9"/>
  <c r="G487" i="9"/>
  <c r="G479" i="9"/>
  <c r="G471" i="9"/>
  <c r="G463" i="9"/>
  <c r="G455" i="9"/>
  <c r="G447" i="9"/>
  <c r="G439" i="9"/>
  <c r="G431" i="9"/>
  <c r="G423" i="9"/>
  <c r="G415" i="9"/>
  <c r="G407" i="9"/>
  <c r="G399" i="9"/>
  <c r="G391" i="9"/>
  <c r="G383" i="9"/>
  <c r="G375" i="9"/>
  <c r="G367" i="9"/>
  <c r="G359" i="9"/>
  <c r="G351" i="9"/>
  <c r="G343" i="9"/>
  <c r="G335" i="9"/>
  <c r="G327" i="9"/>
  <c r="G319" i="9"/>
  <c r="G311" i="9"/>
  <c r="G303" i="9"/>
  <c r="G295" i="9"/>
  <c r="G287" i="9"/>
  <c r="G279" i="9"/>
  <c r="G271" i="9"/>
  <c r="G263" i="9"/>
  <c r="G255" i="9"/>
  <c r="G247" i="9"/>
  <c r="G239" i="9"/>
  <c r="G231" i="9"/>
  <c r="G223" i="9"/>
  <c r="G215" i="9"/>
  <c r="G207" i="9"/>
  <c r="G199" i="9"/>
  <c r="G191" i="9"/>
  <c r="G183" i="9"/>
  <c r="G175" i="9"/>
  <c r="G167" i="9"/>
  <c r="G159" i="9"/>
  <c r="G151" i="9"/>
  <c r="G143" i="9"/>
  <c r="G135" i="9"/>
  <c r="G127" i="9"/>
  <c r="G119" i="9"/>
  <c r="G111" i="9"/>
  <c r="G102" i="9"/>
  <c r="G94" i="9"/>
  <c r="G86" i="9"/>
  <c r="G78" i="9"/>
  <c r="G70" i="9"/>
  <c r="G62" i="9"/>
  <c r="G54" i="9"/>
  <c r="G46" i="9"/>
  <c r="G38" i="9"/>
  <c r="G30" i="9"/>
  <c r="G22" i="9"/>
  <c r="G14" i="9"/>
  <c r="G6" i="9"/>
  <c r="G589" i="9"/>
  <c r="G565" i="9"/>
  <c r="G541" i="9"/>
  <c r="G509" i="9"/>
  <c r="G477" i="9"/>
  <c r="G445" i="9"/>
  <c r="G421" i="9"/>
  <c r="G389" i="9"/>
  <c r="G349" i="9"/>
  <c r="G317" i="9"/>
  <c r="G598" i="9"/>
  <c r="G590" i="9"/>
  <c r="G582" i="9"/>
  <c r="G574" i="9"/>
  <c r="G566" i="9"/>
  <c r="G558" i="9"/>
  <c r="G550" i="9"/>
  <c r="G542" i="9"/>
  <c r="G534" i="9"/>
  <c r="G526" i="9"/>
  <c r="G518" i="9"/>
  <c r="G510" i="9"/>
  <c r="G502" i="9"/>
  <c r="G494" i="9"/>
  <c r="G486" i="9"/>
  <c r="G478" i="9"/>
  <c r="G470" i="9"/>
  <c r="G462" i="9"/>
  <c r="G454" i="9"/>
  <c r="G446" i="9"/>
  <c r="G438" i="9"/>
  <c r="G430" i="9"/>
  <c r="G422" i="9"/>
  <c r="G414" i="9"/>
  <c r="G406" i="9"/>
  <c r="G398" i="9"/>
  <c r="G390" i="9"/>
  <c r="G382" i="9"/>
  <c r="G374" i="9"/>
  <c r="G366" i="9"/>
  <c r="G358" i="9"/>
  <c r="G350" i="9"/>
  <c r="G342" i="9"/>
  <c r="G334" i="9"/>
  <c r="G326" i="9"/>
  <c r="G318" i="9"/>
  <c r="G310" i="9"/>
  <c r="G302" i="9"/>
  <c r="G294" i="9"/>
  <c r="G286" i="9"/>
  <c r="G278" i="9"/>
  <c r="G270" i="9"/>
  <c r="G262" i="9"/>
  <c r="G254" i="9"/>
  <c r="G246" i="9"/>
  <c r="G238" i="9"/>
  <c r="G230" i="9"/>
  <c r="G222" i="9"/>
  <c r="G214" i="9"/>
  <c r="G206" i="9"/>
  <c r="G198" i="9"/>
  <c r="G190" i="9"/>
  <c r="G182" i="9"/>
  <c r="G174" i="9"/>
  <c r="G166" i="9"/>
  <c r="G158" i="9"/>
  <c r="G150" i="9"/>
  <c r="G142" i="9"/>
  <c r="G134" i="9"/>
  <c r="G126" i="9"/>
  <c r="G118" i="9"/>
  <c r="G110" i="9"/>
  <c r="G101" i="9"/>
  <c r="G93" i="9"/>
  <c r="G85" i="9"/>
  <c r="G77" i="9"/>
  <c r="G69" i="9"/>
  <c r="G61" i="9"/>
  <c r="G53" i="9"/>
  <c r="G45" i="9"/>
  <c r="G37" i="9"/>
  <c r="G29" i="9"/>
  <c r="G21" i="9"/>
  <c r="G13" i="9"/>
  <c r="G5" i="9"/>
  <c r="G597" i="9"/>
  <c r="G533" i="9"/>
  <c r="G501" i="9"/>
  <c r="G469" i="9"/>
  <c r="G437" i="9"/>
  <c r="G397" i="9"/>
  <c r="G365" i="9"/>
  <c r="G333" i="9"/>
  <c r="G596" i="9"/>
  <c r="G588" i="9"/>
  <c r="G580" i="9"/>
  <c r="G572" i="9"/>
  <c r="G564" i="9"/>
  <c r="G556" i="9"/>
  <c r="G548" i="9"/>
  <c r="G540" i="9"/>
  <c r="G532" i="9"/>
  <c r="G524" i="9"/>
  <c r="G516" i="9"/>
  <c r="G508" i="9"/>
  <c r="G500" i="9"/>
  <c r="G492" i="9"/>
  <c r="G484" i="9"/>
  <c r="G476" i="9"/>
  <c r="G468" i="9"/>
  <c r="G460" i="9"/>
  <c r="G452" i="9"/>
  <c r="G444" i="9"/>
  <c r="G436" i="9"/>
  <c r="G428" i="9"/>
  <c r="G420" i="9"/>
  <c r="G412" i="9"/>
  <c r="G404" i="9"/>
  <c r="G396" i="9"/>
  <c r="G388" i="9"/>
  <c r="G380" i="9"/>
  <c r="G372" i="9"/>
  <c r="G364" i="9"/>
  <c r="G356" i="9"/>
  <c r="G348" i="9"/>
  <c r="G340" i="9"/>
  <c r="G332" i="9"/>
  <c r="G324" i="9"/>
  <c r="G316" i="9"/>
  <c r="G308" i="9"/>
  <c r="G300" i="9"/>
  <c r="G292" i="9"/>
  <c r="G284" i="9"/>
  <c r="G276" i="9"/>
  <c r="G268" i="9"/>
  <c r="G260" i="9"/>
  <c r="G252" i="9"/>
  <c r="G244" i="9"/>
  <c r="G236" i="9"/>
  <c r="G228" i="9"/>
  <c r="G220" i="9"/>
  <c r="G212" i="9"/>
  <c r="G204" i="9"/>
  <c r="G196" i="9"/>
  <c r="G188" i="9"/>
  <c r="G180" i="9"/>
  <c r="G172" i="9"/>
  <c r="G164" i="9"/>
  <c r="G156" i="9"/>
  <c r="G148" i="9"/>
  <c r="G140" i="9"/>
  <c r="G132" i="9"/>
  <c r="G124" i="9"/>
  <c r="G116" i="9"/>
  <c r="G107" i="9"/>
  <c r="G99" i="9"/>
  <c r="G91" i="9"/>
  <c r="G83" i="9"/>
  <c r="G75" i="9"/>
  <c r="G67" i="9"/>
  <c r="G59" i="9"/>
  <c r="G51" i="9"/>
  <c r="G43" i="9"/>
  <c r="G35" i="9"/>
  <c r="G27" i="9"/>
  <c r="G19" i="9"/>
  <c r="G11" i="9"/>
  <c r="G3" i="9"/>
  <c r="G595" i="9"/>
  <c r="G587" i="9"/>
  <c r="G579" i="9"/>
  <c r="G571" i="9"/>
  <c r="G563" i="9"/>
  <c r="G555" i="9"/>
  <c r="G547" i="9"/>
  <c r="G539" i="9"/>
  <c r="G531" i="9"/>
  <c r="G523" i="9"/>
  <c r="O6" i="1"/>
  <c r="Q6" i="1" s="1"/>
  <c r="P6" i="1" l="1"/>
  <c r="F5" i="9"/>
  <c r="N3" i="1"/>
  <c r="N4" i="1"/>
  <c r="N5" i="1"/>
  <c r="N7" i="1"/>
  <c r="N8" i="1"/>
  <c r="N2" i="1"/>
  <c r="K2" i="1"/>
  <c r="J3" i="1"/>
  <c r="J4" i="1"/>
  <c r="J5" i="1"/>
  <c r="J7" i="1"/>
  <c r="J8" i="1"/>
  <c r="J2" i="1"/>
  <c r="O2" i="1" l="1"/>
  <c r="Q2" i="1" s="1"/>
  <c r="B4" i="9"/>
  <c r="B5" i="9"/>
  <c r="B3" i="9"/>
  <c r="C3" i="9"/>
  <c r="C4" i="9"/>
  <c r="C5" i="9"/>
  <c r="E38" i="9"/>
  <c r="E569" i="9"/>
  <c r="E505" i="9"/>
  <c r="E457" i="9"/>
  <c r="E409" i="9"/>
  <c r="E393" i="9"/>
  <c r="E385" i="9"/>
  <c r="E377" i="9"/>
  <c r="E361" i="9"/>
  <c r="E313" i="9"/>
  <c r="E305" i="9"/>
  <c r="E297" i="9"/>
  <c r="E289" i="9"/>
  <c r="E281" i="9"/>
  <c r="E273" i="9"/>
  <c r="E265" i="9"/>
  <c r="E257" i="9"/>
  <c r="E249" i="9"/>
  <c r="E241" i="9"/>
  <c r="E233" i="9"/>
  <c r="E225" i="9"/>
  <c r="E217" i="9"/>
  <c r="E209" i="9"/>
  <c r="E201" i="9"/>
  <c r="E193" i="9"/>
  <c r="E185" i="9"/>
  <c r="E177" i="9"/>
  <c r="E169" i="9"/>
  <c r="E161" i="9"/>
  <c r="E153" i="9"/>
  <c r="E145" i="9"/>
  <c r="E137" i="9"/>
  <c r="E129" i="9"/>
  <c r="E121" i="9"/>
  <c r="E113" i="9"/>
  <c r="E105" i="9"/>
  <c r="E97" i="9"/>
  <c r="E89" i="9"/>
  <c r="E81" i="9"/>
  <c r="E54" i="9"/>
  <c r="E577" i="9"/>
  <c r="E529" i="9"/>
  <c r="E473" i="9"/>
  <c r="E425" i="9"/>
  <c r="E345" i="9"/>
  <c r="E29" i="9"/>
  <c r="E600" i="9"/>
  <c r="E576" i="9"/>
  <c r="E568" i="9"/>
  <c r="E560" i="9"/>
  <c r="E552" i="9"/>
  <c r="E544" i="9"/>
  <c r="E536" i="9"/>
  <c r="E528" i="9"/>
  <c r="E520" i="9"/>
  <c r="E512" i="9"/>
  <c r="E504" i="9"/>
  <c r="E496" i="9"/>
  <c r="E488" i="9"/>
  <c r="E480" i="9"/>
  <c r="E472" i="9"/>
  <c r="E464" i="9"/>
  <c r="E456" i="9"/>
  <c r="E448" i="9"/>
  <c r="E440" i="9"/>
  <c r="E432" i="9"/>
  <c r="E424" i="9"/>
  <c r="E416" i="9"/>
  <c r="E408" i="9"/>
  <c r="E400" i="9"/>
  <c r="E392" i="9"/>
  <c r="E384" i="9"/>
  <c r="E376" i="9"/>
  <c r="E368" i="9"/>
  <c r="E360" i="9"/>
  <c r="E352" i="9"/>
  <c r="E344" i="9"/>
  <c r="E336" i="9"/>
  <c r="E328" i="9"/>
  <c r="E320" i="9"/>
  <c r="E312" i="9"/>
  <c r="E304" i="9"/>
  <c r="E296" i="9"/>
  <c r="E288" i="9"/>
  <c r="E280" i="9"/>
  <c r="E272" i="9"/>
  <c r="E264" i="9"/>
  <c r="E256" i="9"/>
  <c r="E248" i="9"/>
  <c r="E240" i="9"/>
  <c r="E232" i="9"/>
  <c r="E224" i="9"/>
  <c r="E216" i="9"/>
  <c r="E208" i="9"/>
  <c r="E200" i="9"/>
  <c r="E192" i="9"/>
  <c r="E184" i="9"/>
  <c r="E176" i="9"/>
  <c r="E168" i="9"/>
  <c r="E160" i="9"/>
  <c r="E152" i="9"/>
  <c r="E144" i="9"/>
  <c r="E136" i="9"/>
  <c r="E128" i="9"/>
  <c r="E120" i="9"/>
  <c r="E112" i="9"/>
  <c r="E104" i="9"/>
  <c r="E96" i="9"/>
  <c r="E88" i="9"/>
  <c r="E80" i="9"/>
  <c r="E22" i="9"/>
  <c r="E537" i="9"/>
  <c r="E449" i="9"/>
  <c r="E321" i="9"/>
  <c r="E53" i="9"/>
  <c r="E68" i="9"/>
  <c r="E12" i="9"/>
  <c r="E559" i="9"/>
  <c r="E503" i="9"/>
  <c r="E447" i="9"/>
  <c r="E375" i="9"/>
  <c r="E327" i="9"/>
  <c r="E287" i="9"/>
  <c r="E255" i="9"/>
  <c r="E215" i="9"/>
  <c r="E167" i="9"/>
  <c r="E135" i="9"/>
  <c r="E95" i="9"/>
  <c r="E14" i="9"/>
  <c r="E561" i="9"/>
  <c r="E481" i="9"/>
  <c r="E417" i="9"/>
  <c r="E329" i="9"/>
  <c r="E45" i="9"/>
  <c r="E584" i="9"/>
  <c r="E36" i="9"/>
  <c r="E591" i="9"/>
  <c r="E551" i="9"/>
  <c r="E511" i="9"/>
  <c r="E471" i="9"/>
  <c r="E431" i="9"/>
  <c r="E399" i="9"/>
  <c r="E351" i="9"/>
  <c r="E279" i="9"/>
  <c r="E111" i="9"/>
  <c r="B2" i="9"/>
  <c r="E4" i="9"/>
  <c r="E3" i="9"/>
  <c r="E5" i="9"/>
  <c r="E46" i="9"/>
  <c r="E593" i="9"/>
  <c r="E553" i="9"/>
  <c r="E513" i="9"/>
  <c r="E465" i="9"/>
  <c r="E401" i="9"/>
  <c r="E353" i="9"/>
  <c r="E61" i="9"/>
  <c r="E21" i="9"/>
  <c r="E60" i="9"/>
  <c r="E20" i="9"/>
  <c r="E575" i="9"/>
  <c r="E543" i="9"/>
  <c r="E519" i="9"/>
  <c r="E479" i="9"/>
  <c r="E439" i="9"/>
  <c r="E415" i="9"/>
  <c r="E383" i="9"/>
  <c r="E343" i="9"/>
  <c r="E319" i="9"/>
  <c r="E295" i="9"/>
  <c r="E263" i="9"/>
  <c r="E239" i="9"/>
  <c r="E223" i="9"/>
  <c r="E191" i="9"/>
  <c r="E175" i="9"/>
  <c r="E151" i="9"/>
  <c r="E127" i="9"/>
  <c r="E103" i="9"/>
  <c r="E87" i="9"/>
  <c r="E75" i="9"/>
  <c r="E59" i="9"/>
  <c r="E43" i="9"/>
  <c r="E27" i="9"/>
  <c r="E11" i="9"/>
  <c r="E590" i="9"/>
  <c r="E574" i="9"/>
  <c r="E558" i="9"/>
  <c r="E542" i="9"/>
  <c r="E526" i="9"/>
  <c r="E510" i="9"/>
  <c r="E502" i="9"/>
  <c r="E486" i="9"/>
  <c r="E470" i="9"/>
  <c r="E454" i="9"/>
  <c r="E438" i="9"/>
  <c r="E422" i="9"/>
  <c r="E406" i="9"/>
  <c r="E390" i="9"/>
  <c r="E374" i="9"/>
  <c r="E358" i="9"/>
  <c r="E342" i="9"/>
  <c r="E318" i="9"/>
  <c r="E310" i="9"/>
  <c r="E294" i="9"/>
  <c r="E286" i="9"/>
  <c r="E278" i="9"/>
  <c r="E270" i="9"/>
  <c r="E262" i="9"/>
  <c r="E254" i="9"/>
  <c r="E246" i="9"/>
  <c r="E238" i="9"/>
  <c r="E222" i="9"/>
  <c r="E214" i="9"/>
  <c r="E206" i="9"/>
  <c r="E198" i="9"/>
  <c r="E190" i="9"/>
  <c r="E182" i="9"/>
  <c r="E174" i="9"/>
  <c r="E166" i="9"/>
  <c r="E158" i="9"/>
  <c r="E150" i="9"/>
  <c r="E142" i="9"/>
  <c r="E134" i="9"/>
  <c r="E126" i="9"/>
  <c r="E118" i="9"/>
  <c r="E110" i="9"/>
  <c r="E102" i="9"/>
  <c r="E94" i="9"/>
  <c r="E86" i="9"/>
  <c r="E78" i="9"/>
  <c r="E58" i="9"/>
  <c r="E34" i="9"/>
  <c r="E10" i="9"/>
  <c r="E581" i="9"/>
  <c r="E565" i="9"/>
  <c r="E541" i="9"/>
  <c r="E517" i="9"/>
  <c r="E501" i="9"/>
  <c r="E485" i="9"/>
  <c r="E461" i="9"/>
  <c r="E445" i="9"/>
  <c r="E413" i="9"/>
  <c r="E381" i="9"/>
  <c r="E357" i="9"/>
  <c r="E333" i="9"/>
  <c r="E309" i="9"/>
  <c r="E285" i="9"/>
  <c r="E253" i="9"/>
  <c r="E237" i="9"/>
  <c r="E213" i="9"/>
  <c r="E189" i="9"/>
  <c r="E173" i="9"/>
  <c r="E157" i="9"/>
  <c r="E141" i="9"/>
  <c r="E133" i="9"/>
  <c r="E125" i="9"/>
  <c r="E117" i="9"/>
  <c r="E109" i="9"/>
  <c r="E101" i="9"/>
  <c r="E93" i="9"/>
  <c r="E77" i="9"/>
  <c r="E70" i="9"/>
  <c r="E30" i="9"/>
  <c r="E74" i="9"/>
  <c r="E66" i="9"/>
  <c r="E50" i="9"/>
  <c r="E42" i="9"/>
  <c r="E26" i="9"/>
  <c r="E18" i="9"/>
  <c r="E597" i="9"/>
  <c r="E589" i="9"/>
  <c r="E573" i="9"/>
  <c r="E557" i="9"/>
  <c r="E549" i="9"/>
  <c r="E533" i="9"/>
  <c r="E525" i="9"/>
  <c r="E509" i="9"/>
  <c r="E493" i="9"/>
  <c r="E477" i="9"/>
  <c r="E469" i="9"/>
  <c r="E453" i="9"/>
  <c r="E437" i="9"/>
  <c r="E429" i="9"/>
  <c r="E421" i="9"/>
  <c r="E405" i="9"/>
  <c r="E397" i="9"/>
  <c r="E389" i="9"/>
  <c r="E373" i="9"/>
  <c r="E365" i="9"/>
  <c r="E349" i="9"/>
  <c r="E341" i="9"/>
  <c r="E325" i="9"/>
  <c r="E317" i="9"/>
  <c r="E301" i="9"/>
  <c r="E293" i="9"/>
  <c r="E277" i="9"/>
  <c r="E269" i="9"/>
  <c r="E261" i="9"/>
  <c r="E245" i="9"/>
  <c r="E229" i="9"/>
  <c r="E221" i="9"/>
  <c r="E205" i="9"/>
  <c r="E197" i="9"/>
  <c r="E181" i="9"/>
  <c r="E165" i="9"/>
  <c r="E149" i="9"/>
  <c r="E85" i="9"/>
  <c r="E73" i="9"/>
  <c r="E65" i="9"/>
  <c r="E57" i="9"/>
  <c r="E49" i="9"/>
  <c r="E41" i="9"/>
  <c r="E33" i="9"/>
  <c r="E25" i="9"/>
  <c r="E17" i="9"/>
  <c r="E9" i="9"/>
  <c r="E596" i="9"/>
  <c r="E588" i="9"/>
  <c r="E580" i="9"/>
  <c r="E572" i="9"/>
  <c r="E564" i="9"/>
  <c r="E556" i="9"/>
  <c r="E548" i="9"/>
  <c r="E540" i="9"/>
  <c r="E532" i="9"/>
  <c r="E524" i="9"/>
  <c r="E516" i="9"/>
  <c r="E508" i="9"/>
  <c r="E500" i="9"/>
  <c r="E492" i="9"/>
  <c r="E484" i="9"/>
  <c r="E476" i="9"/>
  <c r="E468" i="9"/>
  <c r="E460" i="9"/>
  <c r="E452" i="9"/>
  <c r="E444" i="9"/>
  <c r="E436" i="9"/>
  <c r="E428" i="9"/>
  <c r="E420" i="9"/>
  <c r="E412" i="9"/>
  <c r="E404" i="9"/>
  <c r="E396" i="9"/>
  <c r="E388" i="9"/>
  <c r="E380" i="9"/>
  <c r="E372" i="9"/>
  <c r="E364" i="9"/>
  <c r="E356" i="9"/>
  <c r="E348" i="9"/>
  <c r="E340" i="9"/>
  <c r="E332" i="9"/>
  <c r="E324" i="9"/>
  <c r="E316" i="9"/>
  <c r="E308" i="9"/>
  <c r="E300" i="9"/>
  <c r="E292" i="9"/>
  <c r="E284" i="9"/>
  <c r="E276" i="9"/>
  <c r="E268" i="9"/>
  <c r="E260" i="9"/>
  <c r="E252" i="9"/>
  <c r="E244" i="9"/>
  <c r="E236" i="9"/>
  <c r="E228" i="9"/>
  <c r="E220" i="9"/>
  <c r="E212" i="9"/>
  <c r="E204" i="9"/>
  <c r="E196" i="9"/>
  <c r="E188" i="9"/>
  <c r="E180" i="9"/>
  <c r="E172" i="9"/>
  <c r="E164" i="9"/>
  <c r="E156" i="9"/>
  <c r="E148" i="9"/>
  <c r="E140" i="9"/>
  <c r="E132" i="9"/>
  <c r="E124" i="9"/>
  <c r="E116" i="9"/>
  <c r="E108" i="9"/>
  <c r="E100" i="9"/>
  <c r="E92" i="9"/>
  <c r="E84" i="9"/>
  <c r="E76" i="9"/>
  <c r="E62" i="9"/>
  <c r="E585" i="9"/>
  <c r="E521" i="9"/>
  <c r="E489" i="9"/>
  <c r="E441" i="9"/>
  <c r="E369" i="9"/>
  <c r="E69" i="9"/>
  <c r="E13" i="9"/>
  <c r="E44" i="9"/>
  <c r="E583" i="9"/>
  <c r="E535" i="9"/>
  <c r="E495" i="9"/>
  <c r="E463" i="9"/>
  <c r="E423" i="9"/>
  <c r="E391" i="9"/>
  <c r="E359" i="9"/>
  <c r="E335" i="9"/>
  <c r="E303" i="9"/>
  <c r="E271" i="9"/>
  <c r="E247" i="9"/>
  <c r="E231" i="9"/>
  <c r="E199" i="9"/>
  <c r="E183" i="9"/>
  <c r="E159" i="9"/>
  <c r="E143" i="9"/>
  <c r="E119" i="9"/>
  <c r="E79" i="9"/>
  <c r="E67" i="9"/>
  <c r="E51" i="9"/>
  <c r="E35" i="9"/>
  <c r="E19" i="9"/>
  <c r="E598" i="9"/>
  <c r="E582" i="9"/>
  <c r="E566" i="9"/>
  <c r="E550" i="9"/>
  <c r="E534" i="9"/>
  <c r="E518" i="9"/>
  <c r="E494" i="9"/>
  <c r="E478" i="9"/>
  <c r="E462" i="9"/>
  <c r="E446" i="9"/>
  <c r="E430" i="9"/>
  <c r="E414" i="9"/>
  <c r="E398" i="9"/>
  <c r="E382" i="9"/>
  <c r="E366" i="9"/>
  <c r="E350" i="9"/>
  <c r="E334" i="9"/>
  <c r="E326" i="9"/>
  <c r="E302" i="9"/>
  <c r="E230" i="9"/>
  <c r="E72" i="9"/>
  <c r="E64" i="9"/>
  <c r="E56" i="9"/>
  <c r="E48" i="9"/>
  <c r="E40" i="9"/>
  <c r="E32" i="9"/>
  <c r="E24" i="9"/>
  <c r="E16" i="9"/>
  <c r="E8" i="9"/>
  <c r="E595" i="9"/>
  <c r="E587" i="9"/>
  <c r="E579" i="9"/>
  <c r="E571" i="9"/>
  <c r="E563" i="9"/>
  <c r="E555" i="9"/>
  <c r="E547" i="9"/>
  <c r="E539" i="9"/>
  <c r="E531" i="9"/>
  <c r="E523" i="9"/>
  <c r="E515" i="9"/>
  <c r="E507" i="9"/>
  <c r="E499" i="9"/>
  <c r="E491" i="9"/>
  <c r="E483" i="9"/>
  <c r="E475" i="9"/>
  <c r="E467" i="9"/>
  <c r="E459" i="9"/>
  <c r="E451" i="9"/>
  <c r="E443" i="9"/>
  <c r="E435" i="9"/>
  <c r="E427" i="9"/>
  <c r="E419" i="9"/>
  <c r="E411" i="9"/>
  <c r="E403" i="9"/>
  <c r="E395" i="9"/>
  <c r="E387" i="9"/>
  <c r="E379" i="9"/>
  <c r="E371" i="9"/>
  <c r="E363" i="9"/>
  <c r="E355" i="9"/>
  <c r="E347" i="9"/>
  <c r="E339" i="9"/>
  <c r="E331" i="9"/>
  <c r="E323" i="9"/>
  <c r="E315" i="9"/>
  <c r="E307" i="9"/>
  <c r="E299" i="9"/>
  <c r="E291" i="9"/>
  <c r="E283" i="9"/>
  <c r="E275" i="9"/>
  <c r="E267" i="9"/>
  <c r="E259" i="9"/>
  <c r="E251" i="9"/>
  <c r="E243" i="9"/>
  <c r="E235" i="9"/>
  <c r="E227" i="9"/>
  <c r="E219" i="9"/>
  <c r="E211" i="9"/>
  <c r="E203" i="9"/>
  <c r="E195" i="9"/>
  <c r="E187" i="9"/>
  <c r="E179" i="9"/>
  <c r="E171" i="9"/>
  <c r="E163" i="9"/>
  <c r="E155" i="9"/>
  <c r="E147" i="9"/>
  <c r="E139" i="9"/>
  <c r="E131" i="9"/>
  <c r="E123" i="9"/>
  <c r="E115" i="9"/>
  <c r="E107" i="9"/>
  <c r="E99" i="9"/>
  <c r="E91" i="9"/>
  <c r="E83" i="9"/>
  <c r="E6" i="9"/>
  <c r="E545" i="9"/>
  <c r="E497" i="9"/>
  <c r="E433" i="9"/>
  <c r="E337" i="9"/>
  <c r="E37" i="9"/>
  <c r="E592" i="9"/>
  <c r="E52" i="9"/>
  <c r="E28" i="9"/>
  <c r="E599" i="9"/>
  <c r="E567" i="9"/>
  <c r="E527" i="9"/>
  <c r="E487" i="9"/>
  <c r="E455" i="9"/>
  <c r="E407" i="9"/>
  <c r="E367" i="9"/>
  <c r="E311" i="9"/>
  <c r="E207" i="9"/>
  <c r="E71" i="9"/>
  <c r="E63" i="9"/>
  <c r="E55" i="9"/>
  <c r="E47" i="9"/>
  <c r="E39" i="9"/>
  <c r="E31" i="9"/>
  <c r="E23" i="9"/>
  <c r="E15" i="9"/>
  <c r="E7" i="9"/>
  <c r="E594" i="9"/>
  <c r="E586" i="9"/>
  <c r="E578" i="9"/>
  <c r="E570" i="9"/>
  <c r="E562" i="9"/>
  <c r="E554" i="9"/>
  <c r="E546" i="9"/>
  <c r="E538" i="9"/>
  <c r="E530" i="9"/>
  <c r="E522" i="9"/>
  <c r="E514" i="9"/>
  <c r="E506" i="9"/>
  <c r="E498" i="9"/>
  <c r="E490" i="9"/>
  <c r="E482" i="9"/>
  <c r="E474" i="9"/>
  <c r="E466" i="9"/>
  <c r="E458" i="9"/>
  <c r="E450" i="9"/>
  <c r="E442" i="9"/>
  <c r="E434" i="9"/>
  <c r="E426" i="9"/>
  <c r="E418" i="9"/>
  <c r="E410" i="9"/>
  <c r="E402" i="9"/>
  <c r="E394" i="9"/>
  <c r="E386" i="9"/>
  <c r="E378" i="9"/>
  <c r="E370" i="9"/>
  <c r="E362" i="9"/>
  <c r="E354" i="9"/>
  <c r="E346" i="9"/>
  <c r="E338" i="9"/>
  <c r="E330" i="9"/>
  <c r="E322" i="9"/>
  <c r="E314" i="9"/>
  <c r="E306" i="9"/>
  <c r="E298" i="9"/>
  <c r="E290" i="9"/>
  <c r="E282" i="9"/>
  <c r="E274" i="9"/>
  <c r="E266" i="9"/>
  <c r="E258" i="9"/>
  <c r="E250" i="9"/>
  <c r="E242" i="9"/>
  <c r="E234" i="9"/>
  <c r="E226" i="9"/>
  <c r="E218" i="9"/>
  <c r="E210" i="9"/>
  <c r="E202" i="9"/>
  <c r="E194" i="9"/>
  <c r="E186" i="9"/>
  <c r="E178" i="9"/>
  <c r="E170" i="9"/>
  <c r="E162" i="9"/>
  <c r="E154" i="9"/>
  <c r="E146" i="9"/>
  <c r="E138" i="9"/>
  <c r="E130" i="9"/>
  <c r="E122" i="9"/>
  <c r="E114" i="9"/>
  <c r="E106" i="9"/>
  <c r="E98" i="9"/>
  <c r="E90" i="9"/>
  <c r="E82" i="9"/>
  <c r="C2" i="9" l="1"/>
  <c r="E2" i="9"/>
  <c r="B3" i="8"/>
  <c r="I3" i="1"/>
  <c r="I4" i="1"/>
  <c r="I5" i="1"/>
  <c r="I7" i="1"/>
  <c r="I8" i="1"/>
  <c r="K3" i="1"/>
  <c r="O3" i="1" s="1"/>
  <c r="K4" i="1"/>
  <c r="K5" i="1"/>
  <c r="K7" i="1"/>
  <c r="O7" i="1" s="1"/>
  <c r="K8" i="1"/>
  <c r="I2" i="1"/>
  <c r="O8" i="1" l="1"/>
  <c r="Q8" i="1" s="1"/>
  <c r="O5" i="1"/>
  <c r="Q5" i="1" s="1"/>
  <c r="O4" i="1"/>
  <c r="D90" i="9" a="1"/>
  <c r="D90" i="9" s="1"/>
  <c r="Q3" i="1"/>
  <c r="F2" i="9" s="1"/>
  <c r="D5" i="9" a="1"/>
  <c r="D5" i="9" s="1"/>
  <c r="Q7" i="1"/>
  <c r="D80" i="9" a="1"/>
  <c r="D80" i="9" s="1"/>
  <c r="D501" i="9" a="1"/>
  <c r="D501" i="9" s="1"/>
  <c r="D205" i="9" a="1"/>
  <c r="D205" i="9" s="1"/>
  <c r="D204" i="9" a="1"/>
  <c r="D204" i="9" s="1"/>
  <c r="D334" i="9" a="1"/>
  <c r="D334" i="9" s="1"/>
  <c r="D187" i="9" a="1"/>
  <c r="D187" i="9" s="1"/>
  <c r="D410" i="9" a="1"/>
  <c r="D410" i="9" s="1"/>
  <c r="D81" i="9" a="1"/>
  <c r="D81" i="9" s="1"/>
  <c r="D136" i="9" a="1"/>
  <c r="D136" i="9" s="1"/>
  <c r="D383" i="9" a="1"/>
  <c r="D383" i="9" s="1"/>
  <c r="D58" i="9" a="1"/>
  <c r="D58" i="9" s="1"/>
  <c r="D293" i="9" a="1"/>
  <c r="D293" i="9" s="1"/>
  <c r="D260" i="9" a="1"/>
  <c r="D260" i="9" s="1"/>
  <c r="D446" i="9" a="1"/>
  <c r="D446" i="9" s="1"/>
  <c r="D243" i="9" a="1"/>
  <c r="D243" i="9" s="1"/>
  <c r="D466" i="9" a="1"/>
  <c r="D466" i="9" s="1"/>
  <c r="D265" i="9" a="1"/>
  <c r="D265" i="9" s="1"/>
  <c r="D320" i="9" a="1"/>
  <c r="D320" i="9" s="1"/>
  <c r="D279" i="9" a="1"/>
  <c r="D279" i="9" s="1"/>
  <c r="D262" i="9" a="1"/>
  <c r="D262" i="9" s="1"/>
  <c r="D573" i="9" a="1"/>
  <c r="D573" i="9" s="1"/>
  <c r="D444" i="9" a="1"/>
  <c r="D444" i="9" s="1"/>
  <c r="D303" i="9" a="1"/>
  <c r="D303" i="9" s="1"/>
  <c r="D427" i="9" a="1"/>
  <c r="D427" i="9" s="1"/>
  <c r="D55" i="9" a="1"/>
  <c r="D55" i="9" s="1"/>
  <c r="D138" i="9" a="1"/>
  <c r="D138" i="9" s="1"/>
  <c r="D504" i="9" a="1"/>
  <c r="D504" i="9" s="1"/>
  <c r="D375" i="9" a="1"/>
  <c r="D375" i="9" s="1"/>
  <c r="D590" i="9" a="1"/>
  <c r="D590" i="9" s="1"/>
  <c r="D237" i="9" a="1"/>
  <c r="D237" i="9" s="1"/>
  <c r="D33" i="9" a="1"/>
  <c r="D33" i="9" s="1"/>
  <c r="D116" i="9" a="1"/>
  <c r="D116" i="9" s="1"/>
  <c r="D16" i="9" a="1"/>
  <c r="D16" i="9" s="1"/>
  <c r="D99" i="9" a="1"/>
  <c r="D99" i="9" s="1"/>
  <c r="D569" i="9" a="1"/>
  <c r="D569" i="9" s="1"/>
  <c r="D432" i="9" a="1"/>
  <c r="D432" i="9" s="1"/>
  <c r="D561" i="9" a="1"/>
  <c r="D561" i="9" s="1"/>
  <c r="D574" i="9" a="1"/>
  <c r="D574" i="9" s="1"/>
  <c r="D213" i="9" a="1"/>
  <c r="D213" i="9" s="1"/>
  <c r="D25" i="9" a="1"/>
  <c r="D25" i="9" s="1"/>
  <c r="D108" i="9" a="1"/>
  <c r="D108" i="9" s="1"/>
  <c r="D8" i="9" a="1"/>
  <c r="D8" i="9" s="1"/>
  <c r="D91" i="9" a="1"/>
  <c r="D91" i="9" s="1"/>
  <c r="D314" i="9" a="1"/>
  <c r="D314" i="9" s="1"/>
  <c r="D305" i="9" a="1"/>
  <c r="D305" i="9" s="1"/>
  <c r="D360" i="9" a="1"/>
  <c r="D360" i="9" s="1"/>
  <c r="D511" i="9" a="1"/>
  <c r="D511" i="9" s="1"/>
  <c r="D238" i="9" a="1"/>
  <c r="D238" i="9" s="1"/>
  <c r="D533" i="9" a="1"/>
  <c r="D533" i="9" s="1"/>
  <c r="D420" i="9" a="1"/>
  <c r="D420" i="9" s="1"/>
  <c r="D231" i="9" a="1"/>
  <c r="D231" i="9" s="1"/>
  <c r="D403" i="9" a="1"/>
  <c r="D403" i="9" s="1"/>
  <c r="D31" i="9" a="1"/>
  <c r="D31" i="9" s="1"/>
  <c r="D114" i="9" a="1"/>
  <c r="D114" i="9" s="1"/>
  <c r="D105" i="9" a="1"/>
  <c r="D105" i="9" s="1"/>
  <c r="D160" i="9" a="1"/>
  <c r="D160" i="9" s="1"/>
  <c r="D239" i="9" a="1"/>
  <c r="D239" i="9" s="1"/>
  <c r="D541" i="9" a="1"/>
  <c r="D541" i="9" s="1"/>
  <c r="D229" i="9" a="1"/>
  <c r="D229" i="9" s="1"/>
  <c r="D220" i="9" a="1"/>
  <c r="D220" i="9" s="1"/>
  <c r="D366" i="9" a="1"/>
  <c r="D366" i="9" s="1"/>
  <c r="D203" i="9" a="1"/>
  <c r="D203" i="9" s="1"/>
  <c r="D426" i="9" a="1"/>
  <c r="D426" i="9" s="1"/>
  <c r="D345" i="9" a="1"/>
  <c r="D345" i="9" s="1"/>
  <c r="D88" i="9" a="1"/>
  <c r="D88" i="9" s="1"/>
  <c r="D59" i="9" a="1"/>
  <c r="D59" i="9" s="1"/>
  <c r="D333" i="9" a="1"/>
  <c r="D333" i="9" s="1"/>
  <c r="D65" i="9" a="1"/>
  <c r="D65" i="9" s="1"/>
  <c r="D148" i="9" a="1"/>
  <c r="D148" i="9" s="1"/>
  <c r="D48" i="9" a="1"/>
  <c r="D48" i="9" s="1"/>
  <c r="D131" i="9" a="1"/>
  <c r="D131" i="9" s="1"/>
  <c r="D354" i="9" a="1"/>
  <c r="D354" i="9" s="1"/>
  <c r="D29" i="9" a="1"/>
  <c r="D29" i="9" s="1"/>
  <c r="D528" i="9" a="1"/>
  <c r="D528" i="9" s="1"/>
  <c r="D309" i="9" a="1"/>
  <c r="D309" i="9" s="1"/>
  <c r="D57" i="9" a="1"/>
  <c r="D57" i="9" s="1"/>
  <c r="D140" i="9" a="1"/>
  <c r="D140" i="9" s="1"/>
  <c r="D40" i="9" a="1"/>
  <c r="D40" i="9" s="1"/>
  <c r="D123" i="9" a="1"/>
  <c r="D123" i="9" s="1"/>
  <c r="D282" i="9" a="1"/>
  <c r="D282" i="9" s="1"/>
  <c r="D600" i="9" a="1"/>
  <c r="D600" i="9" s="1"/>
  <c r="D22" i="9" a="1"/>
  <c r="D22" i="9" s="1"/>
  <c r="D175" i="9" a="1"/>
  <c r="D175" i="9" s="1"/>
  <c r="D485" i="9" a="1"/>
  <c r="D485" i="9" s="1"/>
  <c r="D197" i="9" a="1"/>
  <c r="D197" i="9" s="1"/>
  <c r="D196" i="9" a="1"/>
  <c r="D196" i="9" s="1"/>
  <c r="D326" i="9" a="1"/>
  <c r="D326" i="9" s="1"/>
  <c r="D179" i="9" a="1"/>
  <c r="D179" i="9" s="1"/>
  <c r="D402" i="9" a="1"/>
  <c r="D402" i="9" s="1"/>
  <c r="D201" i="9" a="1"/>
  <c r="D201" i="9" s="1"/>
  <c r="D256" i="9" a="1"/>
  <c r="D256" i="9" s="1"/>
  <c r="D553" i="9" a="1"/>
  <c r="D553" i="9" s="1"/>
  <c r="D190" i="9" a="1"/>
  <c r="D190" i="9" s="1"/>
  <c r="D469" i="9" a="1"/>
  <c r="D469" i="9" s="1"/>
  <c r="D380" i="9" a="1"/>
  <c r="D380" i="9" s="1"/>
  <c r="D119" i="9" a="1"/>
  <c r="D119" i="9" s="1"/>
  <c r="D363" i="9" a="1"/>
  <c r="D363" i="9" s="1"/>
  <c r="D586" i="9" a="1"/>
  <c r="D586" i="9" s="1"/>
  <c r="D38" i="9" a="1"/>
  <c r="D38" i="9" s="1"/>
  <c r="D440" i="9" a="1"/>
  <c r="D440" i="9" s="1"/>
  <c r="D14" i="9" a="1"/>
  <c r="D14" i="9" s="1"/>
  <c r="D470" i="9" a="1"/>
  <c r="D470" i="9" s="1"/>
  <c r="D117" i="9" a="1"/>
  <c r="D117" i="9" s="1"/>
  <c r="D564" i="9" a="1"/>
  <c r="D564" i="9" s="1"/>
  <c r="D521" i="9" a="1"/>
  <c r="D521" i="9" s="1"/>
  <c r="D547" i="9" a="1"/>
  <c r="D547" i="9" s="1"/>
  <c r="D37" i="9" a="1"/>
  <c r="D37" i="9" s="1"/>
  <c r="D313" i="9" a="1"/>
  <c r="D313" i="9" s="1"/>
  <c r="D368" i="9" a="1"/>
  <c r="D368" i="9" s="1"/>
  <c r="D551" i="9" a="1"/>
  <c r="D551" i="9" s="1"/>
  <c r="D454" i="9" a="1"/>
  <c r="D454" i="9" s="1"/>
  <c r="D109" i="9" a="1"/>
  <c r="D109" i="9" s="1"/>
  <c r="D556" i="9" a="1"/>
  <c r="D556" i="9" s="1"/>
  <c r="D489" i="9" a="1"/>
  <c r="D489" i="9" s="1"/>
  <c r="D539" i="9" a="1"/>
  <c r="D539" i="9" s="1"/>
  <c r="D592" i="9" a="1"/>
  <c r="D592" i="9" s="1"/>
  <c r="D250" i="9" a="1"/>
  <c r="D250" i="9" s="1"/>
  <c r="D241" i="9" a="1"/>
  <c r="D241" i="9" s="1"/>
  <c r="D296" i="9" a="1"/>
  <c r="D296" i="9" s="1"/>
  <c r="D401" i="9" a="1"/>
  <c r="D401" i="9" s="1"/>
  <c r="D166" i="9" a="1"/>
  <c r="D166" i="9" s="1"/>
  <c r="D429" i="9" a="1"/>
  <c r="D429" i="9" s="1"/>
  <c r="D356" i="9" a="1"/>
  <c r="D356" i="9" s="1"/>
  <c r="D51" i="9" a="1"/>
  <c r="D51" i="9" s="1"/>
  <c r="D339" i="9" a="1"/>
  <c r="D339" i="9" s="1"/>
  <c r="D562" i="9" a="1"/>
  <c r="D562" i="9" s="1"/>
  <c r="D362" i="9" a="1"/>
  <c r="D362" i="9" s="1"/>
  <c r="D425" i="9" a="1"/>
  <c r="D425" i="9" s="1"/>
  <c r="D96" i="9" a="1"/>
  <c r="D96" i="9" s="1"/>
  <c r="D75" i="9" a="1"/>
  <c r="D75" i="9" s="1"/>
  <c r="D357" i="9" a="1"/>
  <c r="D357" i="9" s="1"/>
  <c r="D73" i="9" a="1"/>
  <c r="D73" i="9" s="1"/>
  <c r="D156" i="9" a="1"/>
  <c r="D156" i="9" s="1"/>
  <c r="D56" i="9" a="1"/>
  <c r="D56" i="9" s="1"/>
  <c r="D139" i="9" a="1"/>
  <c r="D139" i="9" s="1"/>
  <c r="D234" i="9" a="1"/>
  <c r="D234" i="9" s="1"/>
  <c r="D536" i="9" a="1"/>
  <c r="D536" i="9" s="1"/>
  <c r="D12" i="9" a="1"/>
  <c r="D12" i="9" s="1"/>
  <c r="D526" i="9" a="1"/>
  <c r="D526" i="9" s="1"/>
  <c r="D157" i="9" a="1"/>
  <c r="D157" i="9" s="1"/>
  <c r="D596" i="9" a="1"/>
  <c r="D596" i="9" s="1"/>
  <c r="D84" i="9" a="1"/>
  <c r="D84" i="9" s="1"/>
  <c r="D579" i="9" a="1"/>
  <c r="D579" i="9" s="1"/>
  <c r="D545" i="9" a="1"/>
  <c r="D545" i="9" s="1"/>
  <c r="D290" i="9" a="1"/>
  <c r="D290" i="9" s="1"/>
  <c r="D191" i="9" a="1"/>
  <c r="D191" i="9" s="1"/>
  <c r="D559" i="9" a="1"/>
  <c r="D559" i="9" s="1"/>
  <c r="D3" i="9" a="1"/>
  <c r="D3" i="9" s="1"/>
  <c r="D464" i="9" a="1"/>
  <c r="D464" i="9" s="1"/>
  <c r="D167" i="9" a="1"/>
  <c r="D167" i="9" s="1"/>
  <c r="D510" i="9" a="1"/>
  <c r="D510" i="9" s="1"/>
  <c r="D141" i="9" a="1"/>
  <c r="D141" i="9" s="1"/>
  <c r="D588" i="9" a="1"/>
  <c r="D588" i="9" s="1"/>
  <c r="D76" i="9" a="1"/>
  <c r="D76" i="9" s="1"/>
  <c r="D571" i="9" a="1"/>
  <c r="D571" i="9" s="1"/>
  <c r="D497" i="9" a="1"/>
  <c r="D497" i="9" s="1"/>
  <c r="D154" i="9" a="1"/>
  <c r="D154" i="9" s="1"/>
  <c r="D520" i="9" a="1"/>
  <c r="D520" i="9" s="1"/>
  <c r="D503" i="9" a="1"/>
  <c r="D503" i="9" s="1"/>
  <c r="D27" i="9" a="1"/>
  <c r="D27" i="9" s="1"/>
  <c r="D285" i="9" a="1"/>
  <c r="D285" i="9" s="1"/>
  <c r="D49" i="9" a="1"/>
  <c r="D49" i="9" s="1"/>
  <c r="D132" i="9" a="1"/>
  <c r="D132" i="9" s="1"/>
  <c r="D32" i="9" a="1"/>
  <c r="D32" i="9" s="1"/>
  <c r="D115" i="9" a="1"/>
  <c r="D115" i="9" s="1"/>
  <c r="D338" i="9" a="1"/>
  <c r="D338" i="9" s="1"/>
  <c r="D137" i="9" a="1"/>
  <c r="D137" i="9" s="1"/>
  <c r="D192" i="9" a="1"/>
  <c r="D192" i="9" s="1"/>
  <c r="D20" i="9" a="1"/>
  <c r="D20" i="9" s="1"/>
  <c r="D126" i="9" a="1"/>
  <c r="D126" i="9" s="1"/>
  <c r="D373" i="9" a="1"/>
  <c r="D373" i="9" s="1"/>
  <c r="D316" i="9" a="1"/>
  <c r="D316" i="9" s="1"/>
  <c r="D566" i="9" a="1"/>
  <c r="D566" i="9" s="1"/>
  <c r="D299" i="9" a="1"/>
  <c r="D299" i="9" s="1"/>
  <c r="D522" i="9" a="1"/>
  <c r="D522" i="9" s="1"/>
  <c r="D361" i="9" a="1"/>
  <c r="D361" i="9" s="1"/>
  <c r="D376" i="9" a="1"/>
  <c r="D376" i="9" s="1"/>
  <c r="D591" i="9" a="1"/>
  <c r="D591" i="9" s="1"/>
  <c r="D342" i="9" a="1"/>
  <c r="D342" i="9" s="1"/>
  <c r="D66" i="9" a="1"/>
  <c r="D66" i="9" s="1"/>
  <c r="D500" i="9" a="1"/>
  <c r="D500" i="9" s="1"/>
  <c r="D535" i="9" a="1"/>
  <c r="D535" i="9" s="1"/>
  <c r="D483" i="9" a="1"/>
  <c r="D483" i="9" s="1"/>
  <c r="D455" i="9" a="1"/>
  <c r="D455" i="9" s="1"/>
  <c r="D249" i="9" a="1"/>
  <c r="D249" i="9" s="1"/>
  <c r="D304" i="9" a="1"/>
  <c r="D304" i="9" s="1"/>
  <c r="D318" i="9" a="1"/>
  <c r="D318" i="9" s="1"/>
  <c r="D50" i="9" a="1"/>
  <c r="D50" i="9" s="1"/>
  <c r="D492" i="9" a="1"/>
  <c r="D492" i="9" s="1"/>
  <c r="D495" i="9" a="1"/>
  <c r="D495" i="9" s="1"/>
  <c r="D475" i="9" a="1"/>
  <c r="D475" i="9" s="1"/>
  <c r="D407" i="9" a="1"/>
  <c r="D407" i="9" s="1"/>
  <c r="D186" i="9" a="1"/>
  <c r="D186" i="9" s="1"/>
  <c r="D177" i="9" a="1"/>
  <c r="D177" i="9" s="1"/>
  <c r="D232" i="9" a="1"/>
  <c r="D232" i="9" s="1"/>
  <c r="D519" i="9" a="1"/>
  <c r="D519" i="9" s="1"/>
  <c r="D102" i="9" a="1"/>
  <c r="D102" i="9" s="1"/>
  <c r="D341" i="9" a="1"/>
  <c r="D341" i="9" s="1"/>
  <c r="D292" i="9" a="1"/>
  <c r="D292" i="9" s="1"/>
  <c r="D518" i="9" a="1"/>
  <c r="D518" i="9" s="1"/>
  <c r="D275" i="9" a="1"/>
  <c r="D275" i="9" s="1"/>
  <c r="D498" i="9" a="1"/>
  <c r="D498" i="9" s="1"/>
  <c r="D170" i="9" a="1"/>
  <c r="D170" i="9" s="1"/>
  <c r="D544" i="9" a="1"/>
  <c r="D544" i="9" s="1"/>
  <c r="D68" i="9" a="1"/>
  <c r="D68" i="9" s="1"/>
  <c r="D542" i="9" a="1"/>
  <c r="D542" i="9" s="1"/>
  <c r="D173" i="9" a="1"/>
  <c r="D173" i="9" s="1"/>
  <c r="D9" i="9" a="1"/>
  <c r="D9" i="9" s="1"/>
  <c r="D92" i="9" a="1"/>
  <c r="D92" i="9" s="1"/>
  <c r="D587" i="9" a="1"/>
  <c r="D587" i="9" s="1"/>
  <c r="D6" i="9" a="1"/>
  <c r="D6" i="9" s="1"/>
  <c r="D82" i="9" a="1"/>
  <c r="D82" i="9" s="1"/>
  <c r="D472" i="9" a="1"/>
  <c r="D472" i="9" s="1"/>
  <c r="D215" i="9" a="1"/>
  <c r="D215" i="9" s="1"/>
  <c r="D406" i="9" a="1"/>
  <c r="D406" i="9" s="1"/>
  <c r="D77" i="9" a="1"/>
  <c r="D77" i="9" s="1"/>
  <c r="D532" i="9" a="1"/>
  <c r="D532" i="9" s="1"/>
  <c r="D69" i="9" a="1"/>
  <c r="D69" i="9" s="1"/>
  <c r="D515" i="9" a="1"/>
  <c r="D515" i="9" s="1"/>
  <c r="D599" i="9" a="1"/>
  <c r="D599" i="9" s="1"/>
  <c r="D226" i="9" a="1"/>
  <c r="D226" i="9" s="1"/>
  <c r="D2" i="9" a="1"/>
  <c r="D2" i="9" s="1"/>
  <c r="D4" i="9" a="1"/>
  <c r="D4" i="9" s="1"/>
  <c r="D43" i="9" a="1"/>
  <c r="D43" i="9" s="1"/>
  <c r="D393" i="9" a="1"/>
  <c r="D393" i="9" s="1"/>
  <c r="D400" i="9" a="1"/>
  <c r="D400" i="9" s="1"/>
  <c r="D45" i="9" a="1"/>
  <c r="D45" i="9" s="1"/>
  <c r="D390" i="9" a="1"/>
  <c r="D390" i="9" s="1"/>
  <c r="D70" i="9" a="1"/>
  <c r="D70" i="9" s="1"/>
  <c r="D524" i="9" a="1"/>
  <c r="D524" i="9" s="1"/>
  <c r="D13" i="9" a="1"/>
  <c r="D13" i="9" s="1"/>
  <c r="D507" i="9" a="1"/>
  <c r="D507" i="9" s="1"/>
  <c r="D567" i="9" a="1"/>
  <c r="D567" i="9" s="1"/>
  <c r="D386" i="9" a="1"/>
  <c r="D386" i="9" s="1"/>
  <c r="D456" i="9" a="1"/>
  <c r="D456" i="9" s="1"/>
  <c r="D135" i="9" a="1"/>
  <c r="D135" i="9" s="1"/>
  <c r="D502" i="9" a="1"/>
  <c r="D502" i="9" s="1"/>
  <c r="D133" i="9" a="1"/>
  <c r="D133" i="9" s="1"/>
  <c r="D580" i="9" a="1"/>
  <c r="D580" i="9" s="1"/>
  <c r="D62" i="9" a="1"/>
  <c r="D62" i="9" s="1"/>
  <c r="D563" i="9" a="1"/>
  <c r="D563" i="9" s="1"/>
  <c r="D433" i="9" a="1"/>
  <c r="D433" i="9" s="1"/>
  <c r="D274" i="9" a="1"/>
  <c r="D274" i="9" s="1"/>
  <c r="D54" i="9" a="1"/>
  <c r="D54" i="9" s="1"/>
  <c r="D128" i="9" a="1"/>
  <c r="D128" i="9" s="1"/>
  <c r="D343" i="9" a="1"/>
  <c r="D343" i="9" s="1"/>
  <c r="D34" i="9" a="1"/>
  <c r="D34" i="9" s="1"/>
  <c r="D277" i="9" a="1"/>
  <c r="D277" i="9" s="1"/>
  <c r="D252" i="9" a="1"/>
  <c r="D252" i="9" s="1"/>
  <c r="D430" i="9" a="1"/>
  <c r="D430" i="9" s="1"/>
  <c r="D235" i="9" a="1"/>
  <c r="D235" i="9" s="1"/>
  <c r="D458" i="9" a="1"/>
  <c r="D458" i="9" s="1"/>
  <c r="D257" i="9" a="1"/>
  <c r="D257" i="9" s="1"/>
  <c r="D312" i="9" a="1"/>
  <c r="D312" i="9" s="1"/>
  <c r="D111" i="9" a="1"/>
  <c r="D111" i="9" s="1"/>
  <c r="D254" i="9" a="1"/>
  <c r="D254" i="9" s="1"/>
  <c r="D557" i="9" a="1"/>
  <c r="D557" i="9" s="1"/>
  <c r="D436" i="9" a="1"/>
  <c r="D436" i="9" s="1"/>
  <c r="D271" i="9" a="1"/>
  <c r="D271" i="9" s="1"/>
  <c r="D419" i="9" a="1"/>
  <c r="D419" i="9" s="1"/>
  <c r="D47" i="9" a="1"/>
  <c r="D47" i="9" s="1"/>
  <c r="D185" i="9" a="1"/>
  <c r="D185" i="9" s="1"/>
  <c r="D240" i="9" a="1"/>
  <c r="D240" i="9" s="1"/>
  <c r="D246" i="9" a="1"/>
  <c r="D246" i="9" s="1"/>
  <c r="D549" i="9" a="1"/>
  <c r="D549" i="9" s="1"/>
  <c r="D428" i="9" a="1"/>
  <c r="D428" i="9" s="1"/>
  <c r="D247" i="9" a="1"/>
  <c r="D247" i="9" s="1"/>
  <c r="D411" i="9" a="1"/>
  <c r="D411" i="9" s="1"/>
  <c r="D39" i="9" a="1"/>
  <c r="D39" i="9" s="1"/>
  <c r="D122" i="9" a="1"/>
  <c r="D122" i="9" s="1"/>
  <c r="D113" i="9" a="1"/>
  <c r="D113" i="9" s="1"/>
  <c r="D168" i="9" a="1"/>
  <c r="D168" i="9" s="1"/>
  <c r="D263" i="9" a="1"/>
  <c r="D263" i="9" s="1"/>
  <c r="D565" i="9" a="1"/>
  <c r="D565" i="9" s="1"/>
  <c r="D245" i="9" a="1"/>
  <c r="D245" i="9" s="1"/>
  <c r="D228" i="9" a="1"/>
  <c r="D228" i="9" s="1"/>
  <c r="D382" i="9" a="1"/>
  <c r="D382" i="9" s="1"/>
  <c r="D211" i="9" a="1"/>
  <c r="D211" i="9" s="1"/>
  <c r="D434" i="9" a="1"/>
  <c r="D434" i="9" s="1"/>
  <c r="D322" i="9" a="1"/>
  <c r="D322" i="9" s="1"/>
  <c r="D480" i="9" a="1"/>
  <c r="D480" i="9" s="1"/>
  <c r="D255" i="9" a="1"/>
  <c r="D255" i="9" s="1"/>
  <c r="D422" i="9" a="1"/>
  <c r="D422" i="9" s="1"/>
  <c r="D93" i="9" a="1"/>
  <c r="D93" i="9" s="1"/>
  <c r="D540" i="9" a="1"/>
  <c r="D540" i="9" s="1"/>
  <c r="D369" i="9" a="1"/>
  <c r="D369" i="9" s="1"/>
  <c r="D523" i="9" a="1"/>
  <c r="D523" i="9" s="1"/>
  <c r="D28" i="9" a="1"/>
  <c r="D28" i="9" s="1"/>
  <c r="D409" i="9" a="1"/>
  <c r="D409" i="9" s="1"/>
  <c r="D408" i="9" a="1"/>
  <c r="D408" i="9" s="1"/>
  <c r="D329" i="9" a="1"/>
  <c r="D329" i="9" s="1"/>
  <c r="D286" i="9" a="1"/>
  <c r="D286" i="9" s="1"/>
  <c r="D18" i="9" a="1"/>
  <c r="D18" i="9" s="1"/>
  <c r="D468" i="9" a="1"/>
  <c r="D468" i="9" s="1"/>
  <c r="D391" i="9" a="1"/>
  <c r="D391" i="9" s="1"/>
  <c r="D451" i="9" a="1"/>
  <c r="D451" i="9" s="1"/>
  <c r="D207" i="9" a="1"/>
  <c r="D207" i="9" s="1"/>
  <c r="D162" i="9" a="1"/>
  <c r="D162" i="9" s="1"/>
  <c r="D336" i="9" a="1"/>
  <c r="D336" i="9" s="1"/>
  <c r="D399" i="9" a="1"/>
  <c r="D399" i="9" s="1"/>
  <c r="D278" i="9" a="1"/>
  <c r="D278" i="9" s="1"/>
  <c r="D597" i="9" a="1"/>
  <c r="D597" i="9" s="1"/>
  <c r="D460" i="9" a="1"/>
  <c r="D460" i="9" s="1"/>
  <c r="D359" i="9" a="1"/>
  <c r="D359" i="9" s="1"/>
  <c r="D443" i="9" a="1"/>
  <c r="D443" i="9" s="1"/>
  <c r="D71" i="9" a="1"/>
  <c r="D71" i="9" s="1"/>
  <c r="D385" i="9" a="1"/>
  <c r="D385" i="9" s="1"/>
  <c r="D392" i="9" a="1"/>
  <c r="D392" i="9" s="1"/>
  <c r="D584" i="9" a="1"/>
  <c r="D584" i="9" s="1"/>
  <c r="D374" i="9" a="1"/>
  <c r="D374" i="9" s="1"/>
  <c r="D30" i="9" a="1"/>
  <c r="D30" i="9" s="1"/>
  <c r="D516" i="9" a="1"/>
  <c r="D516" i="9" s="1"/>
  <c r="D44" i="9" a="1"/>
  <c r="D44" i="9" s="1"/>
  <c r="D499" i="9" a="1"/>
  <c r="D499" i="9" s="1"/>
  <c r="D527" i="9" a="1"/>
  <c r="D527" i="9" s="1"/>
  <c r="D210" i="9" a="1"/>
  <c r="D210" i="9" s="1"/>
  <c r="D576" i="9" a="1"/>
  <c r="D576" i="9" s="1"/>
  <c r="D537" i="9" a="1"/>
  <c r="D537" i="9" s="1"/>
  <c r="D151" i="9" a="1"/>
  <c r="D151" i="9" s="1"/>
  <c r="D461" i="9" a="1"/>
  <c r="D461" i="9" s="1"/>
  <c r="D181" i="9" a="1"/>
  <c r="D181" i="9" s="1"/>
  <c r="D188" i="9" a="1"/>
  <c r="D188" i="9" s="1"/>
  <c r="D302" i="9" a="1"/>
  <c r="D302" i="9" s="1"/>
  <c r="D171" i="9" a="1"/>
  <c r="D171" i="9" s="1"/>
  <c r="D394" i="9" a="1"/>
  <c r="D394" i="9" s="1"/>
  <c r="D193" i="9" a="1"/>
  <c r="D193" i="9" s="1"/>
  <c r="D248" i="9" a="1"/>
  <c r="D248" i="9" s="1"/>
  <c r="D513" i="9" a="1"/>
  <c r="D513" i="9" s="1"/>
  <c r="D182" i="9" a="1"/>
  <c r="D182" i="9" s="1"/>
  <c r="D453" i="9" a="1"/>
  <c r="D453" i="9" s="1"/>
  <c r="D372" i="9" a="1"/>
  <c r="D372" i="9" s="1"/>
  <c r="D79" i="9" a="1"/>
  <c r="D79" i="9" s="1"/>
  <c r="D355" i="9" a="1"/>
  <c r="D355" i="9" s="1"/>
  <c r="D578" i="9" a="1"/>
  <c r="D578" i="9" s="1"/>
  <c r="D121" i="9" a="1"/>
  <c r="D121" i="9" s="1"/>
  <c r="D176" i="9" a="1"/>
  <c r="D176" i="9" s="1"/>
  <c r="D465" i="9" a="1"/>
  <c r="D465" i="9" s="1"/>
  <c r="D174" i="9" a="1"/>
  <c r="D174" i="9" s="1"/>
  <c r="D437" i="9" a="1"/>
  <c r="D437" i="9" s="1"/>
  <c r="D364" i="9" a="1"/>
  <c r="D364" i="9" s="1"/>
  <c r="D67" i="9" a="1"/>
  <c r="D67" i="9" s="1"/>
  <c r="D347" i="9" a="1"/>
  <c r="D347" i="9" s="1"/>
  <c r="D570" i="9" a="1"/>
  <c r="D570" i="9" s="1"/>
  <c r="D298" i="9" a="1"/>
  <c r="D298" i="9" s="1"/>
  <c r="D473" i="9" a="1"/>
  <c r="D473" i="9" s="1"/>
  <c r="D104" i="9" a="1"/>
  <c r="D104" i="9" s="1"/>
  <c r="D87" i="9" a="1"/>
  <c r="D87" i="9" s="1"/>
  <c r="D381" i="9" a="1"/>
  <c r="D381" i="9" s="1"/>
  <c r="D85" i="9" a="1"/>
  <c r="D85" i="9" s="1"/>
  <c r="D164" i="9" a="1"/>
  <c r="D164" i="9" s="1"/>
  <c r="D64" i="9" a="1"/>
  <c r="D64" i="9" s="1"/>
  <c r="D147" i="9" a="1"/>
  <c r="D147" i="9" s="1"/>
  <c r="D370" i="9" a="1"/>
  <c r="D370" i="9" s="1"/>
  <c r="D457" i="9" a="1"/>
  <c r="D457" i="9" s="1"/>
  <c r="D416" i="9" a="1"/>
  <c r="D416" i="9" s="1"/>
  <c r="D417" i="9" a="1"/>
  <c r="D417" i="9" s="1"/>
  <c r="D294" i="9" a="1"/>
  <c r="D294" i="9" s="1"/>
  <c r="D26" i="9" a="1"/>
  <c r="D26" i="9" s="1"/>
  <c r="D476" i="9" a="1"/>
  <c r="D476" i="9" s="1"/>
  <c r="D423" i="9" a="1"/>
  <c r="D423" i="9" s="1"/>
  <c r="D459" i="9" a="1"/>
  <c r="D459" i="9" s="1"/>
  <c r="D311" i="9" a="1"/>
  <c r="D311" i="9" s="1"/>
  <c r="D289" i="9" a="1"/>
  <c r="D289" i="9" s="1"/>
  <c r="D344" i="9" a="1"/>
  <c r="D344" i="9" s="1"/>
  <c r="D431" i="9" a="1"/>
  <c r="D431" i="9" s="1"/>
  <c r="D214" i="9" a="1"/>
  <c r="D214" i="9" s="1"/>
  <c r="D509" i="9" a="1"/>
  <c r="D509" i="9" s="1"/>
  <c r="D404" i="9" a="1"/>
  <c r="D404" i="9" s="1"/>
  <c r="D183" i="9" a="1"/>
  <c r="D183" i="9" s="1"/>
  <c r="D387" i="9" a="1"/>
  <c r="D387" i="9" s="1"/>
  <c r="D15" i="9" a="1"/>
  <c r="D15" i="9" s="1"/>
  <c r="D98" i="9" a="1"/>
  <c r="D98" i="9" s="1"/>
  <c r="D272" i="9" a="1"/>
  <c r="D272" i="9" s="1"/>
  <c r="D46" i="9" a="1"/>
  <c r="D46" i="9" s="1"/>
  <c r="D206" i="9" a="1"/>
  <c r="D206" i="9" s="1"/>
  <c r="D493" i="9" a="1"/>
  <c r="D493" i="9" s="1"/>
  <c r="D396" i="9" a="1"/>
  <c r="D396" i="9" s="1"/>
  <c r="D159" i="9" a="1"/>
  <c r="D159" i="9" s="1"/>
  <c r="D379" i="9" a="1"/>
  <c r="D379" i="9" s="1"/>
  <c r="D7" i="9" a="1"/>
  <c r="D7" i="9" s="1"/>
  <c r="D273" i="9" a="1"/>
  <c r="D273" i="9" s="1"/>
  <c r="D328" i="9" a="1"/>
  <c r="D328" i="9" s="1"/>
  <c r="D351" i="9" a="1"/>
  <c r="D351" i="9" s="1"/>
  <c r="D270" i="9" a="1"/>
  <c r="D270" i="9" s="1"/>
  <c r="D589" i="9" a="1"/>
  <c r="D589" i="9" s="1"/>
  <c r="D452" i="9" a="1"/>
  <c r="D452" i="9" s="1"/>
  <c r="D335" i="9" a="1"/>
  <c r="D335" i="9" s="1"/>
  <c r="D435" i="9" a="1"/>
  <c r="D435" i="9" s="1"/>
  <c r="D63" i="9" a="1"/>
  <c r="D63" i="9" s="1"/>
  <c r="D146" i="9" a="1"/>
  <c r="D146" i="9" s="1"/>
  <c r="D512" i="9" a="1"/>
  <c r="D512" i="9" s="1"/>
  <c r="D447" i="9" a="1"/>
  <c r="D447" i="9" s="1"/>
  <c r="D11" i="9" a="1"/>
  <c r="D11" i="9" s="1"/>
  <c r="D253" i="9" a="1"/>
  <c r="D253" i="9" s="1"/>
  <c r="D41" i="9" a="1"/>
  <c r="D41" i="9" s="1"/>
  <c r="D124" i="9" a="1"/>
  <c r="D124" i="9" s="1"/>
  <c r="D24" i="9" a="1"/>
  <c r="D24" i="9" s="1"/>
  <c r="D107" i="9" a="1"/>
  <c r="D107" i="9" s="1"/>
  <c r="D330" i="9" a="1"/>
  <c r="D330" i="9" s="1"/>
  <c r="D129" i="9" a="1"/>
  <c r="D129" i="9" s="1"/>
  <c r="D184" i="9" a="1"/>
  <c r="D184" i="9" s="1"/>
  <c r="D575" i="9" a="1"/>
  <c r="D575" i="9" s="1"/>
  <c r="D118" i="9" a="1"/>
  <c r="D118" i="9" s="1"/>
  <c r="D365" i="9" a="1"/>
  <c r="D365" i="9" s="1"/>
  <c r="D308" i="9" a="1"/>
  <c r="D308" i="9" s="1"/>
  <c r="D550" i="9" a="1"/>
  <c r="D550" i="9" s="1"/>
  <c r="D291" i="9" a="1"/>
  <c r="D291" i="9" s="1"/>
  <c r="D514" i="9" a="1"/>
  <c r="D514" i="9" s="1"/>
  <c r="D529" i="9" a="1"/>
  <c r="D529" i="9" s="1"/>
  <c r="D112" i="9" a="1"/>
  <c r="D112" i="9" s="1"/>
  <c r="D543" i="9" a="1"/>
  <c r="D543" i="9" s="1"/>
  <c r="D110" i="9" a="1"/>
  <c r="D110" i="9" s="1"/>
  <c r="D349" i="9" a="1"/>
  <c r="D349" i="9" s="1"/>
  <c r="D300" i="9" a="1"/>
  <c r="D300" i="9" s="1"/>
  <c r="D534" i="9" a="1"/>
  <c r="D534" i="9" s="1"/>
  <c r="D283" i="9" a="1"/>
  <c r="D283" i="9" s="1"/>
  <c r="D506" i="9" a="1"/>
  <c r="D506" i="9" s="1"/>
  <c r="D106" i="9" a="1"/>
  <c r="D106" i="9" s="1"/>
  <c r="D552" i="9" a="1"/>
  <c r="D552" i="9" s="1"/>
  <c r="D53" i="9" a="1"/>
  <c r="D53" i="9" s="1"/>
  <c r="D558" i="9" a="1"/>
  <c r="D558" i="9" s="1"/>
  <c r="D189" i="9" a="1"/>
  <c r="D189" i="9" s="1"/>
  <c r="D17" i="9" a="1"/>
  <c r="D17" i="9" s="1"/>
  <c r="D100" i="9" a="1"/>
  <c r="D100" i="9" s="1"/>
  <c r="D595" i="9" a="1"/>
  <c r="D595" i="9" s="1"/>
  <c r="D83" i="9" a="1"/>
  <c r="D83" i="9" s="1"/>
  <c r="D306" i="9" a="1"/>
  <c r="D306" i="9" s="1"/>
  <c r="D297" i="9" a="1"/>
  <c r="D297" i="9" s="1"/>
  <c r="D352" i="9" a="1"/>
  <c r="D352" i="9" s="1"/>
  <c r="D471" i="9" a="1"/>
  <c r="D471" i="9" s="1"/>
  <c r="D222" i="9" a="1"/>
  <c r="D222" i="9" s="1"/>
  <c r="D525" i="9" a="1"/>
  <c r="D525" i="9" s="1"/>
  <c r="D412" i="9" a="1"/>
  <c r="D412" i="9" s="1"/>
  <c r="D199" i="9" a="1"/>
  <c r="D199" i="9" s="1"/>
  <c r="D395" i="9" a="1"/>
  <c r="D395" i="9" s="1"/>
  <c r="D23" i="9" a="1"/>
  <c r="D23" i="9" s="1"/>
  <c r="D225" i="9" a="1"/>
  <c r="D225" i="9" s="1"/>
  <c r="D280" i="9" a="1"/>
  <c r="D280" i="9" s="1"/>
  <c r="D61" i="9" a="1"/>
  <c r="D61" i="9" s="1"/>
  <c r="D150" i="9" a="1"/>
  <c r="D150" i="9" s="1"/>
  <c r="D405" i="9" a="1"/>
  <c r="D405" i="9" s="1"/>
  <c r="D340" i="9" a="1"/>
  <c r="D340" i="9" s="1"/>
  <c r="D19" i="9" a="1"/>
  <c r="D19" i="9" s="1"/>
  <c r="D323" i="9" a="1"/>
  <c r="D323" i="9" s="1"/>
  <c r="D546" i="9" a="1"/>
  <c r="D546" i="9" s="1"/>
  <c r="D346" i="9" a="1"/>
  <c r="D346" i="9" s="1"/>
  <c r="D153" i="9" a="1"/>
  <c r="D153" i="9" s="1"/>
  <c r="D208" i="9" a="1"/>
  <c r="D208" i="9" s="1"/>
  <c r="D21" i="9" a="1"/>
  <c r="D21" i="9" s="1"/>
  <c r="D142" i="9" a="1"/>
  <c r="D142" i="9" s="1"/>
  <c r="D397" i="9" a="1"/>
  <c r="D397" i="9" s="1"/>
  <c r="D332" i="9" a="1"/>
  <c r="D332" i="9" s="1"/>
  <c r="D598" i="9" a="1"/>
  <c r="D598" i="9" s="1"/>
  <c r="D315" i="9" a="1"/>
  <c r="D315" i="9" s="1"/>
  <c r="D538" i="9" a="1"/>
  <c r="D538" i="9" s="1"/>
  <c r="D209" i="9" a="1"/>
  <c r="D209" i="9" s="1"/>
  <c r="D264" i="9" a="1"/>
  <c r="D264" i="9" s="1"/>
  <c r="D593" i="9" a="1"/>
  <c r="D593" i="9" s="1"/>
  <c r="D198" i="9" a="1"/>
  <c r="D198" i="9" s="1"/>
  <c r="D477" i="9" a="1"/>
  <c r="D477" i="9" s="1"/>
  <c r="D388" i="9" a="1"/>
  <c r="D388" i="9" s="1"/>
  <c r="D143" i="9" a="1"/>
  <c r="D143" i="9" s="1"/>
  <c r="D371" i="9" a="1"/>
  <c r="D371" i="9" s="1"/>
  <c r="D594" i="9" a="1"/>
  <c r="D594" i="9" s="1"/>
  <c r="D194" i="9" a="1"/>
  <c r="D194" i="9" s="1"/>
  <c r="D448" i="9" a="1"/>
  <c r="D448" i="9" s="1"/>
  <c r="D95" i="9" a="1"/>
  <c r="D95" i="9" s="1"/>
  <c r="D486" i="9" a="1"/>
  <c r="D486" i="9" s="1"/>
  <c r="D125" i="9" a="1"/>
  <c r="D125" i="9" s="1"/>
  <c r="D572" i="9" a="1"/>
  <c r="D572" i="9" s="1"/>
  <c r="D585" i="9" a="1"/>
  <c r="D585" i="9" s="1"/>
  <c r="D555" i="9" a="1"/>
  <c r="D555" i="9" s="1"/>
  <c r="D337" i="9" a="1"/>
  <c r="D337" i="9" s="1"/>
  <c r="D266" i="9" a="1"/>
  <c r="D266" i="9" s="1"/>
  <c r="D577" i="9" a="1"/>
  <c r="D577" i="9" s="1"/>
  <c r="D120" i="9" a="1"/>
  <c r="D120" i="9" s="1"/>
  <c r="D319" i="9" a="1"/>
  <c r="D319" i="9" s="1"/>
  <c r="D10" i="9" a="1"/>
  <c r="D10" i="9" s="1"/>
  <c r="D269" i="9" a="1"/>
  <c r="D269" i="9" s="1"/>
  <c r="D244" i="9" a="1"/>
  <c r="D244" i="9" s="1"/>
  <c r="D414" i="9" a="1"/>
  <c r="D414" i="9" s="1"/>
  <c r="D227" i="9" a="1"/>
  <c r="D227" i="9" s="1"/>
  <c r="D450" i="9" a="1"/>
  <c r="D450" i="9" s="1"/>
  <c r="D560" i="9" a="1"/>
  <c r="D560" i="9" s="1"/>
  <c r="D321" i="9" a="1"/>
  <c r="D321" i="9" s="1"/>
  <c r="D295" i="9" a="1"/>
  <c r="D295" i="9" s="1"/>
  <c r="D581" i="9" a="1"/>
  <c r="D581" i="9" s="1"/>
  <c r="D261" i="9" a="1"/>
  <c r="D261" i="9" s="1"/>
  <c r="D236" i="9" a="1"/>
  <c r="D236" i="9" s="1"/>
  <c r="D398" i="9" a="1"/>
  <c r="D398" i="9" s="1"/>
  <c r="D219" i="9" a="1"/>
  <c r="D219" i="9" s="1"/>
  <c r="D442" i="9" a="1"/>
  <c r="D442" i="9" s="1"/>
  <c r="D258" i="9" a="1"/>
  <c r="D258" i="9" s="1"/>
  <c r="D488" i="9" a="1"/>
  <c r="D488" i="9" s="1"/>
  <c r="D287" i="9" a="1"/>
  <c r="D287" i="9" s="1"/>
  <c r="D438" i="9" a="1"/>
  <c r="D438" i="9" s="1"/>
  <c r="D101" i="9" a="1"/>
  <c r="D101" i="9" s="1"/>
  <c r="D548" i="9" a="1"/>
  <c r="D548" i="9" s="1"/>
  <c r="D441" i="9" a="1"/>
  <c r="D441" i="9" s="1"/>
  <c r="D531" i="9" a="1"/>
  <c r="D531" i="9" s="1"/>
  <c r="D52" i="9" a="1"/>
  <c r="D52" i="9" s="1"/>
  <c r="D242" i="9" a="1"/>
  <c r="D242" i="9" s="1"/>
  <c r="D233" i="9" a="1"/>
  <c r="D233" i="9" s="1"/>
  <c r="D288" i="9" a="1"/>
  <c r="D288" i="9" s="1"/>
  <c r="D353" i="9" a="1"/>
  <c r="D353" i="9" s="1"/>
  <c r="D158" i="9" a="1"/>
  <c r="D158" i="9" s="1"/>
  <c r="D421" i="9" a="1"/>
  <c r="D421" i="9" s="1"/>
  <c r="D348" i="9" a="1"/>
  <c r="D348" i="9" s="1"/>
  <c r="D35" i="9" a="1"/>
  <c r="D35" i="9" s="1"/>
  <c r="D331" i="9" a="1"/>
  <c r="D331" i="9" s="1"/>
  <c r="D554" i="9" a="1"/>
  <c r="D554" i="9" s="1"/>
  <c r="D161" i="9" a="1"/>
  <c r="D161" i="9" s="1"/>
  <c r="D216" i="9" a="1"/>
  <c r="D216" i="9" s="1"/>
  <c r="D439" i="9" a="1"/>
  <c r="D439" i="9" s="1"/>
  <c r="D86" i="9" a="1"/>
  <c r="D86" i="9" s="1"/>
  <c r="D317" i="9" a="1"/>
  <c r="D317" i="9" s="1"/>
  <c r="D276" i="9" a="1"/>
  <c r="D276" i="9" s="1"/>
  <c r="D478" i="9" a="1"/>
  <c r="D478" i="9" s="1"/>
  <c r="D259" i="9" a="1"/>
  <c r="D259" i="9" s="1"/>
  <c r="D482" i="9" a="1"/>
  <c r="D482" i="9" s="1"/>
  <c r="D218" i="9" a="1"/>
  <c r="D218" i="9" s="1"/>
  <c r="D89" i="9" a="1"/>
  <c r="D89" i="9" s="1"/>
  <c r="D144" i="9" a="1"/>
  <c r="D144" i="9" s="1"/>
  <c r="D415" i="9" a="1"/>
  <c r="D415" i="9" s="1"/>
  <c r="D78" i="9" a="1"/>
  <c r="D78" i="9" s="1"/>
  <c r="D301" i="9" a="1"/>
  <c r="D301" i="9" s="1"/>
  <c r="D268" i="9" a="1"/>
  <c r="D268" i="9" s="1"/>
  <c r="D462" i="9" a="1"/>
  <c r="D462" i="9" s="1"/>
  <c r="D251" i="9" a="1"/>
  <c r="D251" i="9" s="1"/>
  <c r="D474" i="9" a="1"/>
  <c r="D474" i="9" s="1"/>
  <c r="D145" i="9" a="1"/>
  <c r="D145" i="9" s="1"/>
  <c r="D200" i="9" a="1"/>
  <c r="D200" i="9" s="1"/>
  <c r="D60" i="9" a="1"/>
  <c r="D60" i="9" s="1"/>
  <c r="D134" i="9" a="1"/>
  <c r="D134" i="9" s="1"/>
  <c r="D389" i="9" a="1"/>
  <c r="D389" i="9" s="1"/>
  <c r="D324" i="9" a="1"/>
  <c r="D324" i="9" s="1"/>
  <c r="D582" i="9" a="1"/>
  <c r="D582" i="9" s="1"/>
  <c r="D307" i="9" a="1"/>
  <c r="D307" i="9" s="1"/>
  <c r="D530" i="9" a="1"/>
  <c r="D530" i="9" s="1"/>
  <c r="D377" i="9" a="1"/>
  <c r="D377" i="9" s="1"/>
  <c r="D384" i="9" a="1"/>
  <c r="D384" i="9" s="1"/>
  <c r="D36" i="9" a="1"/>
  <c r="D36" i="9" s="1"/>
  <c r="D358" i="9" a="1"/>
  <c r="D358" i="9" s="1"/>
  <c r="D74" i="9" a="1"/>
  <c r="D74" i="9" s="1"/>
  <c r="D508" i="9" a="1"/>
  <c r="D508" i="9" s="1"/>
  <c r="D583" i="9" a="1"/>
  <c r="D583" i="9" s="1"/>
  <c r="D491" i="9" a="1"/>
  <c r="D491" i="9" s="1"/>
  <c r="D487" i="9" a="1"/>
  <c r="D487" i="9" s="1"/>
  <c r="D202" i="9" a="1"/>
  <c r="D202" i="9" s="1"/>
  <c r="D568" i="9" a="1"/>
  <c r="D568" i="9" s="1"/>
  <c r="D449" i="9" a="1"/>
  <c r="D449" i="9" s="1"/>
  <c r="D127" i="9" a="1"/>
  <c r="D127" i="9" s="1"/>
  <c r="D445" i="9" a="1"/>
  <c r="D445" i="9" s="1"/>
  <c r="D165" i="9" a="1"/>
  <c r="D165" i="9" s="1"/>
  <c r="D180" i="9" a="1"/>
  <c r="D180" i="9" s="1"/>
  <c r="D230" i="9" a="1"/>
  <c r="D230" i="9" s="1"/>
  <c r="D163" i="9" a="1"/>
  <c r="D163" i="9" s="1"/>
  <c r="D130" i="9" a="1"/>
  <c r="D130" i="9" s="1"/>
  <c r="D496" i="9" a="1"/>
  <c r="D496" i="9" s="1"/>
  <c r="D327" i="9" a="1"/>
  <c r="D327" i="9" s="1"/>
  <c r="D103" i="9" a="1"/>
  <c r="D103" i="9" s="1"/>
  <c r="D413" i="9" a="1"/>
  <c r="D413" i="9" s="1"/>
  <c r="D149" i="9" a="1"/>
  <c r="D149" i="9" s="1"/>
  <c r="D172" i="9" a="1"/>
  <c r="D172" i="9" s="1"/>
  <c r="D72" i="9" a="1"/>
  <c r="D72" i="9" s="1"/>
  <c r="D155" i="9" a="1"/>
  <c r="D155" i="9" s="1"/>
  <c r="D378" i="9" a="1"/>
  <c r="D378" i="9" s="1"/>
  <c r="D505" i="9" a="1"/>
  <c r="D505" i="9" s="1"/>
  <c r="D424" i="9" a="1"/>
  <c r="D424" i="9" s="1"/>
  <c r="D481" i="9" a="1"/>
  <c r="D481" i="9" s="1"/>
  <c r="D310" i="9" a="1"/>
  <c r="D310" i="9" s="1"/>
  <c r="D42" i="9" a="1"/>
  <c r="D42" i="9" s="1"/>
  <c r="D484" i="9" a="1"/>
  <c r="D484" i="9" s="1"/>
  <c r="D463" i="9" a="1"/>
  <c r="D463" i="9" s="1"/>
  <c r="D467" i="9" a="1"/>
  <c r="D467" i="9" s="1"/>
  <c r="D367" i="9" a="1"/>
  <c r="D367" i="9" s="1"/>
  <c r="D178" i="9" a="1"/>
  <c r="D178" i="9" s="1"/>
  <c r="D169" i="9" a="1"/>
  <c r="D169" i="9" s="1"/>
  <c r="D224" i="9" a="1"/>
  <c r="D224" i="9" s="1"/>
  <c r="D479" i="9" a="1"/>
  <c r="D479" i="9" s="1"/>
  <c r="D94" i="9" a="1"/>
  <c r="D94" i="9" s="1"/>
  <c r="D325" i="9" a="1"/>
  <c r="D325" i="9" s="1"/>
  <c r="D284" i="9" a="1"/>
  <c r="D284" i="9" s="1"/>
  <c r="D494" i="9" a="1"/>
  <c r="D494" i="9" s="1"/>
  <c r="D267" i="9" a="1"/>
  <c r="D267" i="9" s="1"/>
  <c r="D490" i="9" a="1"/>
  <c r="D490" i="9" s="1"/>
  <c r="D97" i="9" a="1"/>
  <c r="D97" i="9" s="1"/>
  <c r="D152" i="9" a="1"/>
  <c r="D152" i="9" s="1"/>
  <c r="D223" i="9" a="1"/>
  <c r="D223" i="9" s="1"/>
  <c r="D517" i="9" a="1"/>
  <c r="D517" i="9" s="1"/>
  <c r="D221" i="9" a="1"/>
  <c r="D221" i="9" s="1"/>
  <c r="D212" i="9" a="1"/>
  <c r="D212" i="9" s="1"/>
  <c r="D350" i="9" a="1"/>
  <c r="D350" i="9" s="1"/>
  <c r="D195" i="9" a="1"/>
  <c r="D195" i="9" s="1"/>
  <c r="D418" i="9" a="1"/>
  <c r="D418" i="9" s="1"/>
  <c r="P8" i="1"/>
  <c r="P7" i="1"/>
  <c r="P2" i="1"/>
  <c r="P5" i="1"/>
  <c r="P4" i="1"/>
  <c r="P3" i="1"/>
  <c r="F4" i="9" l="1"/>
  <c r="D281" i="9" a="1"/>
  <c r="D281" i="9" s="1"/>
  <c r="D217" i="9" a="1"/>
  <c r="D217" i="9" s="1"/>
  <c r="Q4" i="1"/>
  <c r="F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852011B1-7426-432F-8D5E-268CD8DFF3B1}">
      <text>
        <r>
          <rPr>
            <b/>
            <sz val="9"/>
            <color indexed="81"/>
            <rFont val="Tahoma"/>
            <charset val="1"/>
          </rPr>
          <t>Instructie:</t>
        </r>
        <r>
          <rPr>
            <sz val="9"/>
            <color indexed="81"/>
            <rFont val="Tahoma"/>
            <charset val="1"/>
          </rPr>
          <t xml:space="preserve">
Vul in deze kolommen de data van alle aanbieders zoals in het voorbeeld. Alleen in de donkerblauwe kolommen hoeft iets gevuld te worden
Houdt voor het NZA nummer het format aan 300xxxx, dus geen streepjes, wel voorloopnullen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F2E0297A-C8E5-4DD5-B623-BC263A92BE60}">
      <text>
        <r>
          <rPr>
            <b/>
            <sz val="9"/>
            <color indexed="81"/>
            <rFont val="Tahoma"/>
            <charset val="1"/>
          </rPr>
          <t>Instructie:</t>
        </r>
        <r>
          <rPr>
            <sz val="9"/>
            <color indexed="81"/>
            <rFont val="Tahoma"/>
            <charset val="1"/>
          </rPr>
          <t xml:space="preserve">
Als het goed is vult Excel automatisch alle NZA nummers. Werkt dit niet? Vul dan zelf alle unieke NZA nummeres uit het tabblad betaald tarief 2023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72774766-35E6-44AF-9F2E-F61F372D25AD}">
      <text>
        <r>
          <rPr>
            <b/>
            <sz val="9"/>
            <color indexed="81"/>
            <rFont val="Tahoma"/>
            <charset val="1"/>
          </rPr>
          <t>Instructie:</t>
        </r>
        <r>
          <rPr>
            <sz val="9"/>
            <color indexed="81"/>
            <rFont val="Tahoma"/>
            <charset val="1"/>
          </rPr>
          <t xml:space="preserve">
Als het goed is vult Excel automatisch alle NZA nummers. Werkt dit niet? Vul dan zelf alle unieke NZA nummeres uit het tabblad betaald tarief 2022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<sst xmlns="http://schemas.openxmlformats.org/spreadsheetml/2006/main" count="1531" uniqueCount="1216">
  <si>
    <t>Voorblad: Uitvraagformat declaratiegegevens 2023 Wlz</t>
  </si>
  <si>
    <t>Datum</t>
  </si>
  <si>
    <t>Versie</t>
  </si>
  <si>
    <t>1.0</t>
  </si>
  <si>
    <t>Status</t>
  </si>
  <si>
    <t>Final</t>
  </si>
  <si>
    <t>Dit document dient jaarlijks ingevuld en aangepast te worden op de dan geldende situatie</t>
  </si>
  <si>
    <t>Doel van document</t>
  </si>
  <si>
    <t>Dit document is een format om declaratiegegevens per zorgkantoor te verkrijgen, waarbij de gegevens in geaggregeerde vorm retour worden gestuurd om vervolgens verwerkt te worden in het richttariefmodel.</t>
  </si>
  <si>
    <t>Inhoud per sheet</t>
  </si>
  <si>
    <t>Generieke tabbladen</t>
  </si>
  <si>
    <t>Voorblad</t>
  </si>
  <si>
    <t xml:space="preserve">Het voorblad geeft informatie over het doel en de inhoud van het document. </t>
  </si>
  <si>
    <t>Bijlage ZZP</t>
  </si>
  <si>
    <t>Bijlage 4 bij BR/REG-23122a Beleidsregel prestatiebeschrijvingen en tarieven zorgzwaartepakketten en volledig pakket thuis 2023</t>
  </si>
  <si>
    <t>Bijlage VPT</t>
  </si>
  <si>
    <t>Bijlage MPT</t>
  </si>
  <si>
    <t>Bijlage 2 bij BR/REG-23121b Beleidsregel prestatiebeschrijvingen en tarieven modulaire zorg 2023
Beleidsregel experiment Wlz-zorg in onderwijstijd - BR/REG-22161a</t>
  </si>
  <si>
    <t>Bijlage COT en VB</t>
  </si>
  <si>
    <t>Beleidsregel prestatiebeschrijving en tarieven advies crisis- en ondersteuningsteam (COT) 2023 - BR/REG-23120a
Beleidsregel prestatiebeschrijving en tarief verkeerde bed Wlz 2022 - BR/REG-22121b
Beleidsregel prestatiebeschrijving en tarief gespecialiseerde zorg Wlz 2023 - BR/REG-23125a</t>
  </si>
  <si>
    <t>Bijlage NBF2</t>
  </si>
  <si>
    <t>Uitgesloten prestaties</t>
  </si>
  <si>
    <t xml:space="preserve">LET OP: M CODES EN I CODES DIENEN NIET MEEGENOMEN TE WORDEN. 
</t>
  </si>
  <si>
    <t>Tabblad met berekeningen</t>
  </si>
  <si>
    <t>Betaald tarief 2023</t>
  </si>
  <si>
    <t>Op basis van het vergoede bedrag en het aantal verrichtingen per prestatiecode wordt het betaalde tarief per prestatiecode berekend tov van het max NZA tarief. 
LET OP: ZORG DAT HET GOEDE AANTAL MPT VERRICHTINGEN ZIJN GEVULD. VERRICHTING PER MINUUT MOETEN OMGEZET WORDEN NAAR VERRICHTINGEN PER UUR</t>
  </si>
  <si>
    <t>Informatie zorgkantoor in kolom A - H; 
- nza_nummer
- kvk nummer
- segment
- behandeljaar = 2023
- prestatiecode
- prestatiecode omschrijving (hoeft niet perse dan kolom leeg laten)
- vergoed bedrag
- aantal verrichtingen per prestatiecode
Hierna worden de overige kolommen automatisch gevuld. Graag waar nodig de formules doortrekken in de kolommen G - M. Zorg ervoor dat er geen nulwaarden in de tabel opgenomen zijn.</t>
  </si>
  <si>
    <t>Betaald percentage 2023</t>
  </si>
  <si>
    <t xml:space="preserve">
Op basis van het betaalde tarief per prestatiecode wordt het gemiddeld gewogen betaald tarief overall en per segment berekend evenals het totaal vergoede bedrag. Dit wordt automatisch ingevuld wanneer het tabblad Betaald tarief 2023 is gevuld.
LET OP: Mogelijk werkt de formule voor het vullen van de NZA nummers niet, controleer dit goed</t>
  </si>
  <si>
    <t xml:space="preserve">Vul de resultaten van dit tabblad in Retourformat Betaald Tarief 2023 </t>
  </si>
  <si>
    <t>Meerzorg gunning</t>
  </si>
  <si>
    <t>Tabel om ervoor te zorgen dat het correcte betaalde tarief voor meerzorg berekend wordt
- NZA nummer
- Segment
- Meerzorg gunningspercentage</t>
  </si>
  <si>
    <t>Correcties</t>
  </si>
  <si>
    <t>Tabel om correctiebedragen in te vullen. Dit kan je gebruiken om zaken die in de tarieven zitten er weer uit te halen. Specifiek dingen die geen betrekking hebben op zorg en/of niet onder het NZA max vallen (zoals regionale middelen). Tevens kan je dit gebruiken om zaken die zorg/prestatie gerelateerd toe te voegen aan het totaal vergoedde bedrag van een aanbieder (zoals extra VG7 middelen). 
- NZA nummer
- Correctiebedrag</t>
  </si>
  <si>
    <t>NZA nummer</t>
  </si>
  <si>
    <t>KVK</t>
  </si>
  <si>
    <t>Segment_WLZ</t>
  </si>
  <si>
    <t>BehandelJaar</t>
  </si>
  <si>
    <t>Prestatiecode</t>
  </si>
  <si>
    <t>Prestatienaam</t>
  </si>
  <si>
    <t>Vergoed bedrag</t>
  </si>
  <si>
    <t>Aantal verrichtingen</t>
  </si>
  <si>
    <t>Betaald tarief per prestatiecode</t>
  </si>
  <si>
    <t>max.NZA tarief ZZP</t>
  </si>
  <si>
    <t>max.NZA tarief VPT</t>
  </si>
  <si>
    <t>max.NZA tarief MPT</t>
  </si>
  <si>
    <t>Max NZA tarief COT</t>
  </si>
  <si>
    <t>max.NZA tarief NBF</t>
  </si>
  <si>
    <t>NZA tarief</t>
  </si>
  <si>
    <t>Betaald %</t>
  </si>
  <si>
    <t>100% tarief</t>
  </si>
  <si>
    <t>Segment</t>
  </si>
  <si>
    <t>Gemiddeld gewogen betaald tarief percentage 2023</t>
  </si>
  <si>
    <t>Totaal vergoed bedrag</t>
  </si>
  <si>
    <t>NZA max scenario</t>
  </si>
  <si>
    <t>NZA num</t>
  </si>
  <si>
    <t>Gunningspercentage</t>
  </si>
  <si>
    <t>Correctiebedrag</t>
  </si>
  <si>
    <t>Welke posten vallen onder de correcties?:</t>
  </si>
  <si>
    <t>Onderbouwing beleidsregelwaarde per prestatie</t>
  </si>
  <si>
    <t>( a )</t>
  </si>
  <si>
    <t>( b )</t>
  </si>
  <si>
    <t xml:space="preserve"> ( c )</t>
  </si>
  <si>
    <t>( d )</t>
  </si>
  <si>
    <t>( e )</t>
  </si>
  <si>
    <t>(a+b+c+d+e)</t>
  </si>
  <si>
    <t xml:space="preserve">kapitaallasten dagbesteding kind ghz/ </t>
  </si>
  <si>
    <t>Code</t>
  </si>
  <si>
    <t>Prestatie</t>
  </si>
  <si>
    <t>Loon</t>
  </si>
  <si>
    <t>Materieel</t>
  </si>
  <si>
    <t>NHC</t>
  </si>
  <si>
    <t xml:space="preserve"> NIC</t>
  </si>
  <si>
    <t>dagbehandeling vg emg</t>
  </si>
  <si>
    <t>BRW totaal</t>
  </si>
  <si>
    <t>Z015</t>
  </si>
  <si>
    <t>ZZP 1vv incl.db</t>
  </si>
  <si>
    <t>Z025</t>
  </si>
  <si>
    <t>ZZP 2vv incl.db</t>
  </si>
  <si>
    <t>Z031</t>
  </si>
  <si>
    <t>ZZP 3vv excl.bh incl.db</t>
  </si>
  <si>
    <t>Z041</t>
  </si>
  <si>
    <t>ZZP 4vv excl.bh incl.db</t>
  </si>
  <si>
    <t>Z051</t>
  </si>
  <si>
    <t>ZZP 5vv excl.bh incl.db</t>
  </si>
  <si>
    <t>Z061</t>
  </si>
  <si>
    <t>ZZP 6vv excl.bh incl.db</t>
  </si>
  <si>
    <t>Z071</t>
  </si>
  <si>
    <t>ZZP 7vv excl.bh incl.db</t>
  </si>
  <si>
    <t>Z081</t>
  </si>
  <si>
    <t>ZZP 8vv excl.bh incl.db</t>
  </si>
  <si>
    <t>Z095</t>
  </si>
  <si>
    <t>ZZP 9bvv excl.bh incl.db</t>
  </si>
  <si>
    <t>Z101</t>
  </si>
  <si>
    <t>ZZP 10vv excl.bh incl.db</t>
  </si>
  <si>
    <t>Z033</t>
  </si>
  <si>
    <t>ZZP 3vv incl.bh incl.db</t>
  </si>
  <si>
    <t>Z043</t>
  </si>
  <si>
    <t>ZZP 4vv incl.bh incl.db</t>
  </si>
  <si>
    <t>Z053</t>
  </si>
  <si>
    <t>ZZP 5vv incl.bh incl.db</t>
  </si>
  <si>
    <t>Z063</t>
  </si>
  <si>
    <t>ZZP 6vv incl.bh incl.db</t>
  </si>
  <si>
    <t>Z073</t>
  </si>
  <si>
    <t>ZZP 7vv incl.bh incl.db</t>
  </si>
  <si>
    <t>Z083</t>
  </si>
  <si>
    <t>ZZP 8vv incl.bh incl.db</t>
  </si>
  <si>
    <t>Z097</t>
  </si>
  <si>
    <t>ZZP 9bvv incl.bh incl.db</t>
  </si>
  <si>
    <t>Z103</t>
  </si>
  <si>
    <t>ZZP 10vv incl.bh incl.db</t>
  </si>
  <si>
    <t>Z212</t>
  </si>
  <si>
    <t>ZZP 1ggz-b incl.bh excl.db</t>
  </si>
  <si>
    <t>Z222</t>
  </si>
  <si>
    <t>ZZP 2ggz-b incl.bh excl.db</t>
  </si>
  <si>
    <t>Z232</t>
  </si>
  <si>
    <t>ZZP 3ggz-b incl.bh excl.db</t>
  </si>
  <si>
    <t>Z242</t>
  </si>
  <si>
    <t>ZZP 4ggz-b incl.bh excl.db</t>
  </si>
  <si>
    <t>Z252</t>
  </si>
  <si>
    <t>ZZP 5ggz-b incl.bh excl.db</t>
  </si>
  <si>
    <t>Z262</t>
  </si>
  <si>
    <t>ZZP 6ggz-b incl.bh excl.db</t>
  </si>
  <si>
    <t>Z272</t>
  </si>
  <si>
    <t>ZZP 7ggz-b incl.bh excl.db</t>
  </si>
  <si>
    <t>Z213</t>
  </si>
  <si>
    <t>ZZP 1ggz-b incl.bh incl.db</t>
  </si>
  <si>
    <t>Z223</t>
  </si>
  <si>
    <t>ZZP 2ggz-b incl.bh incl.db</t>
  </si>
  <si>
    <t>Z233</t>
  </si>
  <si>
    <t>ZZP 3ggz-b incl.bh incl.db</t>
  </si>
  <si>
    <t>Z243</t>
  </si>
  <si>
    <t>ZZP 4ggz-b incl.bh incl.db</t>
  </si>
  <si>
    <t>Z253</t>
  </si>
  <si>
    <t>ZZP 5ggz-b incl.bh incl.db</t>
  </si>
  <si>
    <t>Z263</t>
  </si>
  <si>
    <t>ZZP 6ggz-b incl.bh incl.db</t>
  </si>
  <si>
    <t>Z273</t>
  </si>
  <si>
    <t>ZZP 7ggz-b incl.bh incl.db</t>
  </si>
  <si>
    <t>Z212G</t>
  </si>
  <si>
    <t>ZZP 1 ggz wonen met intensieve begeleiding incl. BH excl. DB (integraal bekostigingsmodel)</t>
  </si>
  <si>
    <t>Z222G</t>
  </si>
  <si>
    <t>ZZP 2 ggz wonen met intensieve begeleiding en verzorging incl. BH excl. DB  (integraal bekostigingsmodel)</t>
  </si>
  <si>
    <t>Z232G</t>
  </si>
  <si>
    <t>ZZP 3 ggz wonen met intensieve begeleiding en gedragsregulering incl. BH excl. DB  (integraal bekostigingsmodel)</t>
  </si>
  <si>
    <t>Z242G</t>
  </si>
  <si>
    <t>ZZP 4 ggz wonen met intensieve begeleiding en intensieve verpleging en verzorging incl. BH excl. DB  (integraal bekostigingsmodel)</t>
  </si>
  <si>
    <t>Z252G</t>
  </si>
  <si>
    <t>ZZP 5 ggz beveiligd wonen vanwege extreme gedragsproblematiek met zeer intensieve begeleiding incl. BH excl. DB  (integraal bekostigingsmodel)</t>
  </si>
  <si>
    <t>Z213G</t>
  </si>
  <si>
    <t>ZZP 1 ggz wonen met intensieve begeleiding incl. BH incl. DB  (integraal bekostigingsmodel)</t>
  </si>
  <si>
    <t>Z223G</t>
  </si>
  <si>
    <t>ZZP 2 ggz wonen met intensieve begeleiding en verzorging incl. BH incl. DB  (integraal bekostigingsmodel)</t>
  </si>
  <si>
    <t>Z233G</t>
  </si>
  <si>
    <t>ZZP 3 ggz wonen met intensieve begeleiding en gedragsregulering incl. BH incl. DB  (integraal bekostigingsmodel)</t>
  </si>
  <si>
    <t>Z243G</t>
  </si>
  <si>
    <t>ZZP 4 ggz wonen met intensieve begeleiding en intensieve verpleging en verzorging incl. BH incl. DB  (integraal bekostigingsmodel)</t>
  </si>
  <si>
    <t>Z253G</t>
  </si>
  <si>
    <t>ZZP 5 ggz beveiligd wonen vanwege extreme gedragsproblematiek met zeer intensieve begeleiding incl. BH incl. DB  (integraal bekostigingsmodel)</t>
  </si>
  <si>
    <t>Z211G</t>
  </si>
  <si>
    <t>ZZP 1 ggz wonen met intensieve begeleiding excl. BH incl. DB - modulair bekostigingsmodel</t>
  </si>
  <si>
    <t>Z221G</t>
  </si>
  <si>
    <t>ZZP 2 ggz wonen met intensieve begeleiding en verzorging excl. BH incl. DB - modulair bekostigingsmodel</t>
  </si>
  <si>
    <t>Z231G</t>
  </si>
  <si>
    <t>ZZP 3 ggz wonen met intensieve begeleiding en gedragsregulering excl. BH incl. DB - modulair bekostigingsmodel</t>
  </si>
  <si>
    <t>Z241G</t>
  </si>
  <si>
    <t>ZZP 4 ggz wonen met intensieve begeleiding en intensieve verpleging en verzorging excl. BH incl. DB - modulair bekostigingsmodel</t>
  </si>
  <si>
    <t>Z251G</t>
  </si>
  <si>
    <t>ZZP 5 ggz beveiligd wonen vanwege extreme gedragsproblematiek met zeer intensieve begeleiding excl. BH incl. DB - modulair bekostigingsmodel</t>
  </si>
  <si>
    <t>Z210G</t>
  </si>
  <si>
    <t>ZZP 1 ggz wonen met intensieve begeleiding excl. BH excl. DB - modulair bekostigingsmodel</t>
  </si>
  <si>
    <t>Z220G</t>
  </si>
  <si>
    <t>ZZP 2 ggz wonen met intensieve begeleiding en verzorging excl. BH excl. DB - modulair bekostigingsmodel</t>
  </si>
  <si>
    <t>Z230G</t>
  </si>
  <si>
    <t>ZZP 3 ggz wonen met intensieve begeleiding en gedragsregulering excl. BH excl. DB - modulair bekostigingsmodel</t>
  </si>
  <si>
    <t>Z240G</t>
  </si>
  <si>
    <t>ZZP 4 ggz wonen met intensieve begeleiding en intensieve verpleging en verzorging excl. BH excl. DB - modulair bekostigingsmodel</t>
  </si>
  <si>
    <t>Z250G</t>
  </si>
  <si>
    <t>ZZP 5 ggz beveiligd wonen vanwege extreme gedragsproblematiek met zeer intensieve begeleiding excl. BH excl. DB - modulair bekostigingsmodel</t>
  </si>
  <si>
    <t>Z414</t>
  </si>
  <si>
    <t>ZZP 1vg excl.db</t>
  </si>
  <si>
    <t>Z424</t>
  </si>
  <si>
    <t>ZZP 2vg excl.db</t>
  </si>
  <si>
    <t>Z415</t>
  </si>
  <si>
    <t>ZZP 1vg incl.db</t>
  </si>
  <si>
    <t>Z425</t>
  </si>
  <si>
    <t>ZZP 2vg incl.db</t>
  </si>
  <si>
    <t>Z430</t>
  </si>
  <si>
    <t>ZZP 3vg excl.bh excl.db</t>
  </si>
  <si>
    <t>Z440</t>
  </si>
  <si>
    <t>ZZP 4vg excl.bh excl.db</t>
  </si>
  <si>
    <t>Z454</t>
  </si>
  <si>
    <t>ZZP 5vg excl.bh excl.db</t>
  </si>
  <si>
    <t>Z460</t>
  </si>
  <si>
    <t>ZZP 6vg excl.bh excl.db</t>
  </si>
  <si>
    <t>Z470</t>
  </si>
  <si>
    <t>ZZP 7vg excl.bh excl.db</t>
  </si>
  <si>
    <t>Z480</t>
  </si>
  <si>
    <t>ZZP 8vg excl.bh excl.db</t>
  </si>
  <si>
    <t>Z431</t>
  </si>
  <si>
    <t>ZZP 3vg excl.bh incl.db</t>
  </si>
  <si>
    <t>Z441</t>
  </si>
  <si>
    <t>ZZP 4vg excl.bh incl.db</t>
  </si>
  <si>
    <t>Z455</t>
  </si>
  <si>
    <t>ZZP 5vg excl.bh incl.db</t>
  </si>
  <si>
    <t>Z461</t>
  </si>
  <si>
    <t>ZZP 6vg excl.bh incl.db</t>
  </si>
  <si>
    <t>Z471</t>
  </si>
  <si>
    <t>ZZP 7vg excl.bh incl.db</t>
  </si>
  <si>
    <t>Z481</t>
  </si>
  <si>
    <t>ZZP 8vg excl.bh incl.db</t>
  </si>
  <si>
    <t>Z432</t>
  </si>
  <si>
    <t>ZZP 3vg incl.bh excl.db</t>
  </si>
  <si>
    <t>Z442</t>
  </si>
  <si>
    <t>ZZP 4vg incl.bh excl.db</t>
  </si>
  <si>
    <t>Z456</t>
  </si>
  <si>
    <t>ZZP 5vg incl.bh excl.db</t>
  </si>
  <si>
    <t>Z462</t>
  </si>
  <si>
    <t>ZZP 6vg incl.bh excl.db</t>
  </si>
  <si>
    <t>Z472</t>
  </si>
  <si>
    <t>ZZP 7vg incl.bh excl.db</t>
  </si>
  <si>
    <t>Z482</t>
  </si>
  <si>
    <t>ZZP 8vg incl.bh excl.db</t>
  </si>
  <si>
    <t>Z433</t>
  </si>
  <si>
    <t>ZZP 3vg incl.bh incl.db</t>
  </si>
  <si>
    <t>Z443</t>
  </si>
  <si>
    <t>ZZP 4vg incl.bh incl.db</t>
  </si>
  <si>
    <t>Z457</t>
  </si>
  <si>
    <t>ZZP 5vg incl.bh incl.db</t>
  </si>
  <si>
    <t>Z463</t>
  </si>
  <si>
    <t>ZZP 6vg incl.bh incl.db</t>
  </si>
  <si>
    <t>Z473</t>
  </si>
  <si>
    <t>ZZP 7vg incl.bh incl.db</t>
  </si>
  <si>
    <t>Z483</t>
  </si>
  <si>
    <t>ZZP 8vg incl.bh incl.db</t>
  </si>
  <si>
    <t>Z513</t>
  </si>
  <si>
    <t>ZZP 1lvg incl.bh incl.db</t>
  </si>
  <si>
    <t>Z523</t>
  </si>
  <si>
    <t>ZZP 2lvg incl.bh incl.db</t>
  </si>
  <si>
    <t>Z533</t>
  </si>
  <si>
    <t>ZZP 3lvg incl.bh incl.db</t>
  </si>
  <si>
    <t>Z543</t>
  </si>
  <si>
    <t>ZZP 4lvg incl.bh incl.db</t>
  </si>
  <si>
    <t>Z553</t>
  </si>
  <si>
    <t>ZZP 5lvg incl.bh incl.db</t>
  </si>
  <si>
    <t>Z573</t>
  </si>
  <si>
    <t>ZZP 1sglvg incl.bh incl.db</t>
  </si>
  <si>
    <t>Z614</t>
  </si>
  <si>
    <t>ZZP 1lg excl.db</t>
  </si>
  <si>
    <t>Z624</t>
  </si>
  <si>
    <t>ZZP 2lg excl.db</t>
  </si>
  <si>
    <t>Z615</t>
  </si>
  <si>
    <t>ZZP 1lg incl.db</t>
  </si>
  <si>
    <t>Z625</t>
  </si>
  <si>
    <t>ZZP 2lg incl.db</t>
  </si>
  <si>
    <t>Z630</t>
  </si>
  <si>
    <t>ZZP 3lg excl.bh excl.db</t>
  </si>
  <si>
    <t>Z640</t>
  </si>
  <si>
    <t>ZZP 4lg excl.bh excl.db</t>
  </si>
  <si>
    <t>Z650</t>
  </si>
  <si>
    <t>ZZP 5lg excl.bh excl.db</t>
  </si>
  <si>
    <t>Z660</t>
  </si>
  <si>
    <t>ZZP 6lg excl.bh excl.db</t>
  </si>
  <si>
    <t>Z670</t>
  </si>
  <si>
    <t>ZZP 7lg excl.bh excl.db</t>
  </si>
  <si>
    <t>Z631</t>
  </si>
  <si>
    <t>ZZP 3lg excl.bh incl.db</t>
  </si>
  <si>
    <t>Z641</t>
  </si>
  <si>
    <t>ZZP 4lg excl.bh incl.db</t>
  </si>
  <si>
    <t>Z651</t>
  </si>
  <si>
    <t>ZZP 5lg excl.bh incl.db</t>
  </si>
  <si>
    <t>Z661</t>
  </si>
  <si>
    <t>ZZP 6lg excl.bh incl.db</t>
  </si>
  <si>
    <t>Z671</t>
  </si>
  <si>
    <t>ZZP 7lg excl.bh incl.db</t>
  </si>
  <si>
    <t>Z632</t>
  </si>
  <si>
    <t>ZZP 3lg incl.bh excl.db</t>
  </si>
  <si>
    <t>Z642</t>
  </si>
  <si>
    <t>ZZP 4lg incl.bh excl.db</t>
  </si>
  <si>
    <t>Z652</t>
  </si>
  <si>
    <t>ZZP 5lg incl.bh excl.db</t>
  </si>
  <si>
    <t>Z662</t>
  </si>
  <si>
    <t>ZZP 6lg incl.bh excl.db</t>
  </si>
  <si>
    <t>Z672</t>
  </si>
  <si>
    <t>ZZP 7lg incl.bh excl.db</t>
  </si>
  <si>
    <t>Z633</t>
  </si>
  <si>
    <t>ZZP 3lg incl.bh incl.db</t>
  </si>
  <si>
    <t>Z643</t>
  </si>
  <si>
    <t>ZZP 4lg incl.bh incl.db</t>
  </si>
  <si>
    <t>Z653</t>
  </si>
  <si>
    <t>ZZP 5lg incl.bh incl.db</t>
  </si>
  <si>
    <t>Z663</t>
  </si>
  <si>
    <t>ZZP 6lg incl.bh incl.db</t>
  </si>
  <si>
    <t>Z673</t>
  </si>
  <si>
    <t>ZZP 7lg incl.bh incl.db</t>
  </si>
  <si>
    <t>Z710</t>
  </si>
  <si>
    <t>ZZP 1zg-auditief excl.bh excl.db</t>
  </si>
  <si>
    <t>Z720</t>
  </si>
  <si>
    <t>ZZP 2zg-auditief excl.bh excl.db</t>
  </si>
  <si>
    <t>Z730</t>
  </si>
  <si>
    <t>ZZP 3zg-auditief excl.bh excl.db</t>
  </si>
  <si>
    <t>Z740</t>
  </si>
  <si>
    <t>ZZP 4zg-auditief excl.bh excl.db</t>
  </si>
  <si>
    <t>Z711</t>
  </si>
  <si>
    <t>ZZP 1zg-auditief excl.bh incl.db</t>
  </si>
  <si>
    <t>Z721</t>
  </si>
  <si>
    <t>ZZP 2zg-auditief excl.bh incl.db</t>
  </si>
  <si>
    <t>Z731</t>
  </si>
  <si>
    <t>ZZP 3zg-auditief excl.bh incl.db</t>
  </si>
  <si>
    <t>Z741</t>
  </si>
  <si>
    <t>ZZP 4zg-auditief excl.bh incl.db</t>
  </si>
  <si>
    <t>Z712</t>
  </si>
  <si>
    <t>ZZP 1zg-auditief incl.bh excl.db</t>
  </si>
  <si>
    <t>Z722</t>
  </si>
  <si>
    <t>ZZP 2zg-auditief incl.bh excl.db</t>
  </si>
  <si>
    <t>Z732</t>
  </si>
  <si>
    <t>ZZP 3zg-auditief incl.bh excl.db</t>
  </si>
  <si>
    <t>Z742</t>
  </si>
  <si>
    <t>ZZP 4zg-auditief incl.bh excl.db</t>
  </si>
  <si>
    <t>Z713</t>
  </si>
  <si>
    <t>ZZP 1zg-auditief incl.bh incl.db</t>
  </si>
  <si>
    <t>Z723</t>
  </si>
  <si>
    <t>ZZP 2zg-auditief incl.bh incl.db</t>
  </si>
  <si>
    <t>Z733</t>
  </si>
  <si>
    <t>ZZP 3zg-auditief incl.bh incl.db</t>
  </si>
  <si>
    <t>Z743</t>
  </si>
  <si>
    <t>ZZP 4zg-auditief incl.bh incl.db</t>
  </si>
  <si>
    <t>Z814</t>
  </si>
  <si>
    <t>ZZP 1zg-visueel excl.db</t>
  </si>
  <si>
    <t>Z824</t>
  </si>
  <si>
    <t>ZZP 2zg-visueel excl.db</t>
  </si>
  <si>
    <t>Z815</t>
  </si>
  <si>
    <t>ZZP 1zg-visueel incl.db</t>
  </si>
  <si>
    <t>Z825</t>
  </si>
  <si>
    <t>ZZP 2zg-visueel incl.db</t>
  </si>
  <si>
    <t>Z830</t>
  </si>
  <si>
    <t>ZZP 3zg-visueel excl.bh excl.db</t>
  </si>
  <si>
    <t>Z840</t>
  </si>
  <si>
    <t>ZZP 4zg-visueel excl.bh excl.db</t>
  </si>
  <si>
    <t>Z850</t>
  </si>
  <si>
    <t>ZZP 5zg-visueel excl.bh excl.db</t>
  </si>
  <si>
    <t>Z831</t>
  </si>
  <si>
    <t>ZZP 3zg-visueel excl.bh incl.db</t>
  </si>
  <si>
    <t>Z841</t>
  </si>
  <si>
    <t>ZZP 4zg-visueel excl.bh incl.db</t>
  </si>
  <si>
    <t>Z851</t>
  </si>
  <si>
    <t>ZZP 5zg-visueel excl.bh incl.db</t>
  </si>
  <si>
    <t>Z832</t>
  </si>
  <si>
    <t>ZZP 3zg-visueel incl.bh excl.db</t>
  </si>
  <si>
    <t>Z842</t>
  </si>
  <si>
    <t>ZZP 4zg-visueel incl.bh excl.db</t>
  </si>
  <si>
    <t>Z852</t>
  </si>
  <si>
    <t>ZZP 5zg-visueel incl.bh excl.db</t>
  </si>
  <si>
    <t>Z833</t>
  </si>
  <si>
    <t>ZZP 3zg-visueel incl.bh incl.db</t>
  </si>
  <si>
    <t>Z843</t>
  </si>
  <si>
    <t>ZZP 4zg-visueel incl.bh incl.db</t>
  </si>
  <si>
    <t>Z853</t>
  </si>
  <si>
    <t>ZZP 5zg-visueel incl.bh incl.db</t>
  </si>
  <si>
    <t>Z995</t>
  </si>
  <si>
    <t>Verblijfscomponent niet-geïndiceerde partner vv</t>
  </si>
  <si>
    <t>Z997</t>
  </si>
  <si>
    <t>Verblijfscomponent niet-geïndiceerde partner ghz: vg en lg</t>
  </si>
  <si>
    <t>Z998</t>
  </si>
  <si>
    <t>Verblijfscomponent niet-geïndiceerde partner ghz: zg</t>
  </si>
  <si>
    <t>Z916</t>
  </si>
  <si>
    <t>Mutatiedag (vv), niet toegelaten voor behandeling</t>
  </si>
  <si>
    <t>Z917</t>
  </si>
  <si>
    <t>Mutatiedag (vv), toegelaten voor behandeling</t>
  </si>
  <si>
    <t>Z110</t>
  </si>
  <si>
    <t>Crisiszorg vv met behandeling</t>
  </si>
  <si>
    <t>Z492</t>
  </si>
  <si>
    <t>Crisiszorg ghz - categorie licht</t>
  </si>
  <si>
    <t>Z493</t>
  </si>
  <si>
    <t>Crisiszorg ghz - categorie midden</t>
  </si>
  <si>
    <t>Z494</t>
  </si>
  <si>
    <t>Crisiszorg ghz - categorie zwaar</t>
  </si>
  <si>
    <t>Z560</t>
  </si>
  <si>
    <t xml:space="preserve">Crisisopvang/spoedzorg lvg </t>
  </si>
  <si>
    <t>Z280</t>
  </si>
  <si>
    <t>Klinisch Intensieve Behandeling</t>
  </si>
  <si>
    <t>Z999</t>
  </si>
  <si>
    <t>Logeren ghz-vg</t>
  </si>
  <si>
    <t>Z1000</t>
  </si>
  <si>
    <t>Logeren ghz-lg</t>
  </si>
  <si>
    <t>Z1001</t>
  </si>
  <si>
    <t>Logeren ghz-lvg</t>
  </si>
  <si>
    <t>Z1002</t>
  </si>
  <si>
    <t>Logeren ghz-zg</t>
  </si>
  <si>
    <t>Z1003</t>
  </si>
  <si>
    <t>Logeren vv</t>
  </si>
  <si>
    <t>Z1004</t>
  </si>
  <si>
    <t>Logeren ggz wonen</t>
  </si>
  <si>
    <t>Z1006</t>
  </si>
  <si>
    <t>Logeren ghz-zevmb</t>
  </si>
  <si>
    <t>Z1007</t>
  </si>
  <si>
    <t>Beveiligde zorg LZ niveau 2</t>
  </si>
  <si>
    <t>Z1008</t>
  </si>
  <si>
    <t>Beveiligde zorg LZ niveau 3</t>
  </si>
  <si>
    <t>Z1009</t>
  </si>
  <si>
    <t>Medische verklaring in het kader van de Wet zorg en dwang – rechterlijke machtiging</t>
  </si>
  <si>
    <t>Z1010</t>
  </si>
  <si>
    <t>Medische verklaring in het kader van de Wet zorg en dwang – inbewaringstelling</t>
  </si>
  <si>
    <t>Z1011</t>
  </si>
  <si>
    <t>Beoordeling tot inbewaringstelling zonder afgifte medische verklaring in het kader van de Wet zorg en dwang</t>
  </si>
  <si>
    <t>Z1012</t>
  </si>
  <si>
    <t>Verschijnen ter zitting in het kader van de Wet zorg en dwang, per zitting</t>
  </si>
  <si>
    <t>Z1013</t>
  </si>
  <si>
    <t>Reistoeslag zorgverlener bij verschijnen ter zitting in het kader van de Wet zorg en dwang, per 10 minuten</t>
  </si>
  <si>
    <t>H001G</t>
  </si>
  <si>
    <t>Dagbesteding ggz wonen-1</t>
  </si>
  <si>
    <t>H002G</t>
  </si>
  <si>
    <t>Dagbesteding ggz wonen-2</t>
  </si>
  <si>
    <t>H003G</t>
  </si>
  <si>
    <t>Dagbesteding ggz wonen-3</t>
  </si>
  <si>
    <t>H004G</t>
  </si>
  <si>
    <t>Dagbesteding ggz wonen-4</t>
  </si>
  <si>
    <t>H005G</t>
  </si>
  <si>
    <t>Dagbesteding ggz wonen-5</t>
  </si>
  <si>
    <t>H900</t>
  </si>
  <si>
    <t>Dagbesteding vg licht (vg1-vg4)</t>
  </si>
  <si>
    <t>H903</t>
  </si>
  <si>
    <t>Dagbesteding vg midden (vg5)</t>
  </si>
  <si>
    <t>H904</t>
  </si>
  <si>
    <t>Dagbesteding vg midden (vg6)</t>
  </si>
  <si>
    <t>H906</t>
  </si>
  <si>
    <t>Dagbesteding vg zwaar (vg8)</t>
  </si>
  <si>
    <t>H902</t>
  </si>
  <si>
    <t>Dagbesteding vg zwaar (vg7)</t>
  </si>
  <si>
    <t>H910</t>
  </si>
  <si>
    <t>Dagbesteding lg licht (lg7)</t>
  </si>
  <si>
    <t>H913</t>
  </si>
  <si>
    <t>Dagbesteding lg midden (lg2 en lg4)</t>
  </si>
  <si>
    <t>H914</t>
  </si>
  <si>
    <t>Dagbesteding lg midden (lg6)</t>
  </si>
  <si>
    <t>H915</t>
  </si>
  <si>
    <t>Dagbesteding lg zwaar (lg1 en lg3)</t>
  </si>
  <si>
    <t>H916</t>
  </si>
  <si>
    <t>Dagbesteding lg zwaar (lg5)</t>
  </si>
  <si>
    <t>H920</t>
  </si>
  <si>
    <t>Dagbesteding zg aud licht (zg aud1 en zg aud4)</t>
  </si>
  <si>
    <t>H921</t>
  </si>
  <si>
    <t>Dagbesteding zg aud midden (zg aud2)</t>
  </si>
  <si>
    <t>H922</t>
  </si>
  <si>
    <t>Dagbesteding zg aud zwaar (zg aud3)</t>
  </si>
  <si>
    <t>H930</t>
  </si>
  <si>
    <t>Dagbesteding zg vis licht (zg vis2 en zg vis3)</t>
  </si>
  <si>
    <t>H931</t>
  </si>
  <si>
    <t>Dagbesteding zg vis midden (zg vis1)</t>
  </si>
  <si>
    <t>H933</t>
  </si>
  <si>
    <t>Dagbesteding zg vis zwaar (zg vis4)</t>
  </si>
  <si>
    <t>H934</t>
  </si>
  <si>
    <t>Dagbesteding zg vis zwaar (zg vis5)</t>
  </si>
  <si>
    <t>Z9010</t>
  </si>
  <si>
    <t>Vervoer dagbesteding/dagbehandeling vv - categorie 0</t>
  </si>
  <si>
    <t>Z9011</t>
  </si>
  <si>
    <t>Vervoer dagbesteding/dagbehandeling vv - categorie 1</t>
  </si>
  <si>
    <t>Z902</t>
  </si>
  <si>
    <t>Vervoer dagbesteding ggz b</t>
  </si>
  <si>
    <t>Z940G</t>
  </si>
  <si>
    <t>Vervoer dagbesteding/dagbehandeling ggz wonen - categorie 0</t>
  </si>
  <si>
    <t>Z941G</t>
  </si>
  <si>
    <t>Vervoer dagbesteding/dagbehandeling ggz wonen - categorie 1</t>
  </si>
  <si>
    <t>Z942G</t>
  </si>
  <si>
    <t>Vervoer dagbesteding/dagbehandeling ggz wonen - categorie 2</t>
  </si>
  <si>
    <t>Z943G</t>
  </si>
  <si>
    <t>Vervoer dagbesteding/dagbehandeling ggz wonen - categorie 3</t>
  </si>
  <si>
    <t>Z944G</t>
  </si>
  <si>
    <t>Vervoer dagbesteding/dagbehandeling ggz wonen - categorie 4</t>
  </si>
  <si>
    <t>Z945G</t>
  </si>
  <si>
    <t>Vervoer dagbesteding/dagbehandeling ggz wonen - categorie 5</t>
  </si>
  <si>
    <t>Z946G</t>
  </si>
  <si>
    <t>Vervoer dagbesteding/dagbehandeling ggz wonen - categorie 6</t>
  </si>
  <si>
    <t>H420</t>
  </si>
  <si>
    <t>H421</t>
  </si>
  <si>
    <t>H422</t>
  </si>
  <si>
    <t>H423</t>
  </si>
  <si>
    <t>H424</t>
  </si>
  <si>
    <t>H425</t>
  </si>
  <si>
    <t>H426</t>
  </si>
  <si>
    <t>Z940</t>
  </si>
  <si>
    <t>Vervoer dagbesteding/dagbehandeling ghz - categorie 0</t>
  </si>
  <si>
    <t>Z941</t>
  </si>
  <si>
    <t>Vervoer dagbesteding/dagbehandeling ghz - categorie 1</t>
  </si>
  <si>
    <t>Z942</t>
  </si>
  <si>
    <t>Vervoer dagbesteding/dagbehandeling ghz - categorie 2</t>
  </si>
  <si>
    <t>Z943</t>
  </si>
  <si>
    <t>Vervoer dagbesteding/dagbehandeling ghz - categorie 3</t>
  </si>
  <si>
    <t>Z944</t>
  </si>
  <si>
    <t>Vervoer dagbesteding/dagbehandeling ghz - categorie 4</t>
  </si>
  <si>
    <t>Z945</t>
  </si>
  <si>
    <t>Vervoer dagbesteding/dagbehandeling ghz - categorie 5</t>
  </si>
  <si>
    <t>Z946</t>
  </si>
  <si>
    <t>Vervoer dagbesteding/dagbehandeling ghz - categorie 6</t>
  </si>
  <si>
    <t>H963</t>
  </si>
  <si>
    <t>H965</t>
  </si>
  <si>
    <t>H966</t>
  </si>
  <si>
    <t>H967</t>
  </si>
  <si>
    <t>H968</t>
  </si>
  <si>
    <t>H969</t>
  </si>
  <si>
    <t>H964</t>
  </si>
  <si>
    <t>Z920</t>
  </si>
  <si>
    <t>Toeslag Huntington</t>
  </si>
  <si>
    <t>Z910</t>
  </si>
  <si>
    <t>Toeslag Cerebro Vasculair Accident (CVA)</t>
  </si>
  <si>
    <t>Z918B</t>
  </si>
  <si>
    <t>Toeslag chronische ademhalingsondersteuning laag</t>
  </si>
  <si>
    <t>Z923B</t>
  </si>
  <si>
    <t>Toeslag chronische ademhalingsondersteuning midden</t>
  </si>
  <si>
    <t>Z921B</t>
  </si>
  <si>
    <t>Toeslag chronische ademhalingsondersteuning hoog</t>
  </si>
  <si>
    <t>Z911</t>
  </si>
  <si>
    <t xml:space="preserve">Toeslag Multifunctioneel centrum (MFC) </t>
  </si>
  <si>
    <t>Z912</t>
  </si>
  <si>
    <t>Toeslag observatie</t>
  </si>
  <si>
    <t>Z975</t>
  </si>
  <si>
    <t>Toeslag gespecialiseerde epilepsiezorg (GEZ) laag</t>
  </si>
  <si>
    <t>Z976</t>
  </si>
  <si>
    <t>Toeslag gespecialiseerde epilepsiezorg (GEZ) midden</t>
  </si>
  <si>
    <t>Z977</t>
  </si>
  <si>
    <t>Toeslag gespecialiseerde epilepsiezorg (GEZ) hoog</t>
  </si>
  <si>
    <t>Z922</t>
  </si>
  <si>
    <t>Toeslag Niet Strafrechtelijk forensische psychiatrie (NSFP)</t>
  </si>
  <si>
    <t>Z978</t>
  </si>
  <si>
    <t>Toeslag woonzorg ghz kind</t>
  </si>
  <si>
    <t>Z979</t>
  </si>
  <si>
    <t>Toeslag woonzorg ghz jeugd</t>
  </si>
  <si>
    <t>Z980</t>
  </si>
  <si>
    <t>Toeslag woonzorg ghz jong volwassen</t>
  </si>
  <si>
    <t>Z982</t>
  </si>
  <si>
    <t>Toeslag woonzorg ggz jong volwassen</t>
  </si>
  <si>
    <t>Z981</t>
  </si>
  <si>
    <t>Toeslag gespecialiseerde behandelzorg</t>
  </si>
  <si>
    <t>Z913</t>
  </si>
  <si>
    <t>Toeslag dagbesteding ghz kind - licht</t>
  </si>
  <si>
    <t>Z914</t>
  </si>
  <si>
    <t>Toeslag dagbesteding ghz kind - midden</t>
  </si>
  <si>
    <t>Z915</t>
  </si>
  <si>
    <t>Toeslag dagbesteding ghz kind - zwaar</t>
  </si>
  <si>
    <t>Z919</t>
  </si>
  <si>
    <t>Toeslag dagbesteding ghz kind - vg5/vg8 midden emg</t>
  </si>
  <si>
    <t>H940</t>
  </si>
  <si>
    <t>Toeslag kind dagbesteding vg licht</t>
  </si>
  <si>
    <t>H941</t>
  </si>
  <si>
    <t>Toeslag kind dagbesteding vg midden</t>
  </si>
  <si>
    <t>H942</t>
  </si>
  <si>
    <t>Toeslag kind dagbesteding vg5/ vg8 midden emg</t>
  </si>
  <si>
    <t>H943</t>
  </si>
  <si>
    <t>Toeslag kind dagbesteding vg zwaar</t>
  </si>
  <si>
    <t>H950</t>
  </si>
  <si>
    <t>Toeslag kind dagbesteding lg licht</t>
  </si>
  <si>
    <t>H951</t>
  </si>
  <si>
    <t>Toeslag kind dagbesteding lg midden</t>
  </si>
  <si>
    <t>H952</t>
  </si>
  <si>
    <t>Toeslag kind dagbesteding lg zwaar</t>
  </si>
  <si>
    <t>H960</t>
  </si>
  <si>
    <t>Toeslag kind dagbesteding zg auditief licht</t>
  </si>
  <si>
    <t>H961</t>
  </si>
  <si>
    <t>Toeslag kind dagbesteding zg auditief midden</t>
  </si>
  <si>
    <t>H962</t>
  </si>
  <si>
    <t>Toeslag kind dagbesteding zg auditief zwaar</t>
  </si>
  <si>
    <t>H970</t>
  </si>
  <si>
    <t>Toeslag kind dagbesteding zg visueel licht</t>
  </si>
  <si>
    <t>H971</t>
  </si>
  <si>
    <t>Toeslag kind dagbesteding zg visueel midden</t>
  </si>
  <si>
    <t>H972</t>
  </si>
  <si>
    <t>Toeslag kind dagbesteding zg visueel zwaar</t>
  </si>
  <si>
    <t>Z983</t>
  </si>
  <si>
    <t>Toeslag KDC</t>
  </si>
  <si>
    <t>D041</t>
  </si>
  <si>
    <t>DTV 4 VV excl. bh incl. db</t>
  </si>
  <si>
    <t>D051</t>
  </si>
  <si>
    <t>DTV 5 VV excl. bh incl. db</t>
  </si>
  <si>
    <t>D061</t>
  </si>
  <si>
    <t>DTV 6 VV excl. bh incl. db</t>
  </si>
  <si>
    <t>D071</t>
  </si>
  <si>
    <t>DTV 7 VV excl. bh incl. db</t>
  </si>
  <si>
    <t>D081</t>
  </si>
  <si>
    <t>DTV 8 VV excl. bh incl. db</t>
  </si>
  <si>
    <t>H401</t>
  </si>
  <si>
    <t>DTV 1 ggz wonen met intensieve begeleiding excl. BH excl. DB</t>
  </si>
  <si>
    <t>H402</t>
  </si>
  <si>
    <t>DTV 2 ggz wonen met intensieve begeleiding en verzorging excl. BH excl. DB</t>
  </si>
  <si>
    <t>H403</t>
  </si>
  <si>
    <t>DTV 3 ggz wonen met intensieve begeleiding en gedragsregulering excl. BH excl. DB</t>
  </si>
  <si>
    <t>H404</t>
  </si>
  <si>
    <t>DTV 4 ggz wonen met intensieve begeleiding en intensieve verpleging en verzorging excl. BH excl. DB</t>
  </si>
  <si>
    <t>H405</t>
  </si>
  <si>
    <t>DTV 5 ggz beveiligd wonen vanwege extreme gedragsproblematiek met zeer intensieve begeleiding excl. BH excl. DB</t>
  </si>
  <si>
    <t>D430</t>
  </si>
  <si>
    <t>DTV 3 VG excl. bh excl. db</t>
  </si>
  <si>
    <t>D440</t>
  </si>
  <si>
    <t>DTV 4 VG excl. bh excl. db</t>
  </si>
  <si>
    <t>D454</t>
  </si>
  <si>
    <t>DTV 5 VG excl. bh excl. db</t>
  </si>
  <si>
    <t>D460</t>
  </si>
  <si>
    <t>DTV 6 VG excl. bh excl. db</t>
  </si>
  <si>
    <t>D470</t>
  </si>
  <si>
    <t>DTV 7 VG excl. bh excl. db</t>
  </si>
  <si>
    <t>D480</t>
  </si>
  <si>
    <t>DTV 8 VG excl. bh excl. db</t>
  </si>
  <si>
    <t>D624</t>
  </si>
  <si>
    <t>DTV 2 LG excl. db</t>
  </si>
  <si>
    <t>D640</t>
  </si>
  <si>
    <t>DTV 4 LG excl. bh excl. db</t>
  </si>
  <si>
    <t>D650</t>
  </si>
  <si>
    <t>DTV 5 LG excl. bh excl. db</t>
  </si>
  <si>
    <t>D660</t>
  </si>
  <si>
    <t>DTV 6 LG excl. bh excl. db</t>
  </si>
  <si>
    <t>D670</t>
  </si>
  <si>
    <t>DTV 7 LG excl. bh excl. db</t>
  </si>
  <si>
    <t>D720</t>
  </si>
  <si>
    <t>DTV 2 ZG-aud excl. bh excl. db</t>
  </si>
  <si>
    <t>D730</t>
  </si>
  <si>
    <t>DTV 3 ZG-aud excl. bh excl. db</t>
  </si>
  <si>
    <t>D740</t>
  </si>
  <si>
    <t>DTV 4 ZG-aud excl. bh excl. db</t>
  </si>
  <si>
    <t>D824</t>
  </si>
  <si>
    <t>DTV 2 ZG-vis excl. db</t>
  </si>
  <si>
    <t>D830</t>
  </si>
  <si>
    <t>DTV 3 ZG-vis excl bh. excl. db</t>
  </si>
  <si>
    <t>D840</t>
  </si>
  <si>
    <t>DTV 4 ZG-vis excl bh. excl. db</t>
  </si>
  <si>
    <t>D850</t>
  </si>
  <si>
    <t>DTV 5 ZG-vis excl bh. excl. db</t>
  </si>
  <si>
    <t>O513</t>
  </si>
  <si>
    <t>Overbruggingszorg 1lvg incl.bh incl.db</t>
  </si>
  <si>
    <t>O523</t>
  </si>
  <si>
    <t>Overbruggingszorg 2lvg incl.bh incl.db</t>
  </si>
  <si>
    <t>O533</t>
  </si>
  <si>
    <t>Overbruggingszorg 3lvg incl.bh incl.db</t>
  </si>
  <si>
    <t>O543</t>
  </si>
  <si>
    <t>Overbruggingszorg 4lvg incl.bh incl.db</t>
  </si>
  <si>
    <t>O553</t>
  </si>
  <si>
    <t>Overbruggingszorg 5lvg incl.bh incl.db</t>
  </si>
  <si>
    <t>O573</t>
  </si>
  <si>
    <t>Overbruggingszorg 1sglvg incl.bh incl.db</t>
  </si>
  <si>
    <t>Nieuwe prestaties per 2023</t>
  </si>
  <si>
    <t>Nieuwe prestaties per 2022</t>
  </si>
  <si>
    <t>Vervallen prestaties per 2022</t>
  </si>
  <si>
    <t>Z918A</t>
  </si>
  <si>
    <t>Toeslag beademingszorg hoog</t>
  </si>
  <si>
    <t>Z921A</t>
  </si>
  <si>
    <t>Toeslag beademingszorg laag</t>
  </si>
  <si>
    <t>loon</t>
  </si>
  <si>
    <t>materieel</t>
  </si>
  <si>
    <t>V015</t>
  </si>
  <si>
    <t>VPT 1vv excl.bh incl.db</t>
  </si>
  <si>
    <t>V025</t>
  </si>
  <si>
    <t>VPT 2vv excl.bh incl.db</t>
  </si>
  <si>
    <t>V031</t>
  </si>
  <si>
    <t>VPT 3vv excl.bh incl.db</t>
  </si>
  <si>
    <t>V041</t>
  </si>
  <si>
    <t>VPT 4vv excl.bh incl.db</t>
  </si>
  <si>
    <t>V051</t>
  </si>
  <si>
    <t>VPT 5vv excl.bh incl.db</t>
  </si>
  <si>
    <t>V061</t>
  </si>
  <si>
    <t>VPT 6vv excl.bh incl.db</t>
  </si>
  <si>
    <t>V071</t>
  </si>
  <si>
    <t>VPT 7vv excl.bh incl.db</t>
  </si>
  <si>
    <t>V081</t>
  </si>
  <si>
    <t>VPT 8vv excl.bh incl.db</t>
  </si>
  <si>
    <t>V095</t>
  </si>
  <si>
    <t>VPT 9bvv excl.bh incl.db</t>
  </si>
  <si>
    <t>V101</t>
  </si>
  <si>
    <t>VPT 10vv excl.bh incl.db</t>
  </si>
  <si>
    <t>V033</t>
  </si>
  <si>
    <t>VPT 3vv incl.bh incl.db</t>
  </si>
  <si>
    <t>V043</t>
  </si>
  <si>
    <t>VPT 4vv incl.bh incl.db</t>
  </si>
  <si>
    <t>V053</t>
  </si>
  <si>
    <t>VPT 5vv incl.bh incl.db</t>
  </si>
  <si>
    <t>V063</t>
  </si>
  <si>
    <t>VPT 6vv incl.bh incl.db</t>
  </si>
  <si>
    <t>V073</t>
  </si>
  <si>
    <t>VPT 7vv incl.bh incl.db</t>
  </si>
  <si>
    <t>V083</t>
  </si>
  <si>
    <t>VPT 8vv incl.bh incl.db</t>
  </si>
  <si>
    <t>V097</t>
  </si>
  <si>
    <t>VPT 9bvv incl.bhincl.db</t>
  </si>
  <si>
    <t>V103</t>
  </si>
  <si>
    <t>VPT 10vv incl.bhincl.db</t>
  </si>
  <si>
    <t>V210G</t>
  </si>
  <si>
    <t>VPT 1 ggz wonen met intensieve begeleiding excl. BH excl. DB - modulair bekostigingsmodel</t>
  </si>
  <si>
    <t>V220G</t>
  </si>
  <si>
    <t>VPT 2 ggz wonen met intensieve begeleiding en verzorging excl. BH excl. DB - modulair bekostigingsmodel</t>
  </si>
  <si>
    <t>V230G</t>
  </si>
  <si>
    <t>VPT 3 ggz wonen met intensieve begeleiding en gedragsregulering excl. BH excl. DB - modulair bekostigingsmodel</t>
  </si>
  <si>
    <t>V240G</t>
  </si>
  <si>
    <t>VPT 4 ggz wonen met intensieve begeleiding en intensieve verpleging en verzorging excl. BH excl. DB - modulair bekostigingsmodel</t>
  </si>
  <si>
    <t>V250G</t>
  </si>
  <si>
    <t>VPT 5 ggz beveiligd wonen vanwege extreme gedragsproblematiek met zeer intensieve begeleiding excl. BH excl. DB - modulair bekostigingsmodel</t>
  </si>
  <si>
    <t>V211G</t>
  </si>
  <si>
    <t>VPT 1 ggz wonen met intensieve begeleiding excl. BH incl. DB - modulair bekostigingsmodel</t>
  </si>
  <si>
    <t>V221G</t>
  </si>
  <si>
    <t>VPT 2 ggz wonen met intensieve begeleiding en verzorging excl. BH incl. DB - modulair bekostigingsmodel</t>
  </si>
  <si>
    <t>V231G</t>
  </si>
  <si>
    <t>VPT 3 ggz wonen met intensieve begeleiding en gedragsregulering excl. BH incl. DB - modulair bekostigingsmodel</t>
  </si>
  <si>
    <t>V241G</t>
  </si>
  <si>
    <t>VPT 4 ggz wonen met intensieve begeleiding en intensieve verpleging en verzorging excl. BH incl. DB - modulair bekostigingsmodel</t>
  </si>
  <si>
    <t>V251G</t>
  </si>
  <si>
    <t>VPT 5 ggz beveiligd wonen vanwege extreme gedragsproblematiek met zeer intensieve begeleiding excl. BH incl. DB - modulair bekostigingsmodel</t>
  </si>
  <si>
    <t>V414</t>
  </si>
  <si>
    <t>VPT 1vg excl.bh excl.db</t>
  </si>
  <si>
    <t>V424</t>
  </si>
  <si>
    <t>VPT 2vg excl.bh excl.db</t>
  </si>
  <si>
    <t>V415</t>
  </si>
  <si>
    <t>VPT 1vg excl.bh incl.db</t>
  </si>
  <si>
    <t>V425</t>
  </si>
  <si>
    <t>VPT 2vg excl.bh incl.db</t>
  </si>
  <si>
    <t>V430</t>
  </si>
  <si>
    <t>VPT 3vg excl.bh excl.db</t>
  </si>
  <si>
    <t>V440</t>
  </si>
  <si>
    <t>VPT 4vg excl.bh excl.db</t>
  </si>
  <si>
    <t>V454</t>
  </si>
  <si>
    <t>VPT 5vg excl.bh excl.db</t>
  </si>
  <si>
    <t>V460</t>
  </si>
  <si>
    <t>VPT 6vg excl.bh excl.db</t>
  </si>
  <si>
    <t>V470</t>
  </si>
  <si>
    <t>VPT 7vg excl.bh excl.db</t>
  </si>
  <si>
    <t>V480</t>
  </si>
  <si>
    <t>VPT 8vg excl.bh excl.db</t>
  </si>
  <si>
    <t>V431</t>
  </si>
  <si>
    <t>VPT 3vg excl.bh incl.db</t>
  </si>
  <si>
    <t>V441</t>
  </si>
  <si>
    <t>VPT 4vg excl.bh incl.db</t>
  </si>
  <si>
    <t>V455</t>
  </si>
  <si>
    <t>VPT 5vg excl.bh incl.db</t>
  </si>
  <si>
    <t>V461</t>
  </si>
  <si>
    <t>VPT 6vg excl.bh incl.db</t>
  </si>
  <si>
    <t>V471</t>
  </si>
  <si>
    <t>VPT 7vg excl.bh incl.db</t>
  </si>
  <si>
    <t>V481</t>
  </si>
  <si>
    <t>VPT 8vg excl.bh incl.db</t>
  </si>
  <si>
    <t>V432</t>
  </si>
  <si>
    <t>VPT 3vg incl.bh excl.db</t>
  </si>
  <si>
    <t>V442</t>
  </si>
  <si>
    <t>VPT 4vg incl.bh excl.db</t>
  </si>
  <si>
    <t>V456</t>
  </si>
  <si>
    <t>VPT 5vg incl.bh excl.db</t>
  </si>
  <si>
    <t>V462</t>
  </si>
  <si>
    <t>VPT 6vg incl.bh excl.db</t>
  </si>
  <si>
    <t>V472</t>
  </si>
  <si>
    <t>VPT 7vg incl.bh excl.db</t>
  </si>
  <si>
    <t>V482</t>
  </si>
  <si>
    <t>VPT 8vg incl.bh excl.db</t>
  </si>
  <si>
    <t>V433</t>
  </si>
  <si>
    <t>VPT 3vg incl.bh incl.db</t>
  </si>
  <si>
    <t>V443</t>
  </si>
  <si>
    <t>VPT 4vg incl.bh incl.db</t>
  </si>
  <si>
    <t>V457</t>
  </si>
  <si>
    <t>VPT 5vg incl.bh incl.db</t>
  </si>
  <si>
    <t>V463</t>
  </si>
  <si>
    <t>VPT 6vg incl.bh incl.db</t>
  </si>
  <si>
    <t>V473</t>
  </si>
  <si>
    <t>VPT 7vg incl.bh incl.db</t>
  </si>
  <si>
    <t>V483</t>
  </si>
  <si>
    <t>VPT 8vg incl.bh incl.db</t>
  </si>
  <si>
    <t>V513</t>
  </si>
  <si>
    <t>VPT 1lvg incl.bh incl.db</t>
  </si>
  <si>
    <t>V523</t>
  </si>
  <si>
    <t>VPT 2lvg incl.bh incl.db</t>
  </si>
  <si>
    <t>V533</t>
  </si>
  <si>
    <t>VPT 3lvg incl.bh incl.db</t>
  </si>
  <si>
    <t>V543</t>
  </si>
  <si>
    <t>VPT 4lvg incl.bh incl.db</t>
  </si>
  <si>
    <t>V553</t>
  </si>
  <si>
    <t>VPT 5lvg incl.bh incl.db</t>
  </si>
  <si>
    <t>V573</t>
  </si>
  <si>
    <t>VPT 1sglvg incl.bh incl.db</t>
  </si>
  <si>
    <t>V614</t>
  </si>
  <si>
    <t>VPT 1lg excl.bh excl.db</t>
  </si>
  <si>
    <t>V624</t>
  </si>
  <si>
    <t>VPT 2lg excl.bh excl.db</t>
  </si>
  <si>
    <t>V615</t>
  </si>
  <si>
    <t>VPT 1lg excl.bh incl.db</t>
  </si>
  <si>
    <t>V625</t>
  </si>
  <si>
    <t>VPT 2lg excl.bh incl.db</t>
  </si>
  <si>
    <t>V630</t>
  </si>
  <si>
    <t>VPT 3lg excl.bh excl.db</t>
  </si>
  <si>
    <t>V640</t>
  </si>
  <si>
    <t>VPT 4lg excl.bh excl.db</t>
  </si>
  <si>
    <t>V650</t>
  </si>
  <si>
    <t>VPT 5lg excl.bh excl.db</t>
  </si>
  <si>
    <t>V660</t>
  </si>
  <si>
    <t>VPT 6lg excl.bh excl.db</t>
  </si>
  <si>
    <t>V670</t>
  </si>
  <si>
    <t>VPT 7lg excl.bh excl.db</t>
  </si>
  <si>
    <t>V631</t>
  </si>
  <si>
    <t>VPT 3lg excl.bh incl.db</t>
  </si>
  <si>
    <t>V641</t>
  </si>
  <si>
    <t>VPT 4lg excl.bh incl.db</t>
  </si>
  <si>
    <t>V651</t>
  </si>
  <si>
    <t>VPT 5lg excl.bh incl.db</t>
  </si>
  <si>
    <t>V661</t>
  </si>
  <si>
    <t>VPT 6lg excl.bh incl.db</t>
  </si>
  <si>
    <t>V671</t>
  </si>
  <si>
    <t>VPT 7lg excl.bh incl.db</t>
  </si>
  <si>
    <t>V632</t>
  </si>
  <si>
    <t>VPT 3lg incl.bh excl.db</t>
  </si>
  <si>
    <t>V642</t>
  </si>
  <si>
    <t>VPT 4lg incl.bh excl.db</t>
  </si>
  <si>
    <t>V652</t>
  </si>
  <si>
    <t>VPT 5lg incl.bh excl.db</t>
  </si>
  <si>
    <t>V662</t>
  </si>
  <si>
    <t>VPT 6lg incl.bh excl.db</t>
  </si>
  <si>
    <t>V672</t>
  </si>
  <si>
    <t>VPT 7lg incl.bh excl.db</t>
  </si>
  <si>
    <t>V633</t>
  </si>
  <si>
    <t>VPT 3lg incl.bh incl.db</t>
  </si>
  <si>
    <t>V643</t>
  </si>
  <si>
    <t>VPT 4lg incl.bh incl.db</t>
  </si>
  <si>
    <t>V653</t>
  </si>
  <si>
    <t>VPT 5lg incl.bh incl.db</t>
  </si>
  <si>
    <t>V663</t>
  </si>
  <si>
    <t>VPT 6lg incl.bh incl.db</t>
  </si>
  <si>
    <t>V673</t>
  </si>
  <si>
    <t>VPT 7lg incl.bh incl.db</t>
  </si>
  <si>
    <t>V710</t>
  </si>
  <si>
    <t>VPT 1zg-auditief excl.bh excl.db</t>
  </si>
  <si>
    <t>V720</t>
  </si>
  <si>
    <t>VPT 2zg-auditief excl.bh excl.db</t>
  </si>
  <si>
    <t>V730</t>
  </si>
  <si>
    <t>VPT 3zg-auditief excl.bh excl.db</t>
  </si>
  <si>
    <t>V740</t>
  </si>
  <si>
    <t>VPT 4zg-auditief excl.bh excl.db</t>
  </si>
  <si>
    <t>V711</t>
  </si>
  <si>
    <t>VPT 1zg-auditief excl.bh incl.db</t>
  </si>
  <si>
    <t>V721</t>
  </si>
  <si>
    <t>VPT 2zg-auditief excl.bh incl.db</t>
  </si>
  <si>
    <t>V731</t>
  </si>
  <si>
    <t>VPT 3zg-auditief excl.bh incl.db</t>
  </si>
  <si>
    <t>V741</t>
  </si>
  <si>
    <t>VPT 4zg-auditief excl.bh incl.db</t>
  </si>
  <si>
    <t>V712</t>
  </si>
  <si>
    <t>VPT 1zg-auditief incl.bh excl.db</t>
  </si>
  <si>
    <t>V722</t>
  </si>
  <si>
    <t>VPT 2zg-auditief incl.bh excl.db</t>
  </si>
  <si>
    <t>V732</t>
  </si>
  <si>
    <t>VPT 3zg-auditief incl.bh excl.db</t>
  </si>
  <si>
    <t>V742</t>
  </si>
  <si>
    <t>VPT 4zg-auditief incl.bh excl.db</t>
  </si>
  <si>
    <t>V713</t>
  </si>
  <si>
    <t>VPT 1zg-auditief incl.bh incl.db</t>
  </si>
  <si>
    <t>V723</t>
  </si>
  <si>
    <t>VPT 2zg-auditief incl.bh incl.db</t>
  </si>
  <si>
    <t>V733</t>
  </si>
  <si>
    <t>VPT 3zg-auditief incl.bh incl.db</t>
  </si>
  <si>
    <t>V743</t>
  </si>
  <si>
    <t>VPT 4zg-auditief incl.bh incl.db</t>
  </si>
  <si>
    <t>V814</t>
  </si>
  <si>
    <t>VPT 1zg-visueel excl.bh excl.db</t>
  </si>
  <si>
    <t>V824</t>
  </si>
  <si>
    <t>VPT 2zg-visueel excl.bh excl.db</t>
  </si>
  <si>
    <t>V815</t>
  </si>
  <si>
    <t>VPT 1zg-visueel excl.bh incl.db</t>
  </si>
  <si>
    <t>V825</t>
  </si>
  <si>
    <t>VPT 2zg-visueel excl.bh incl.db</t>
  </si>
  <si>
    <t>V830</t>
  </si>
  <si>
    <t>VPT 3zg-visueel excl.bh excl.db</t>
  </si>
  <si>
    <t>V840</t>
  </si>
  <si>
    <t>VPT 4zg-visueel excl.bh excl.db</t>
  </si>
  <si>
    <t>V850</t>
  </si>
  <si>
    <t>VPT 5zg-visueel excl.bh excl.db</t>
  </si>
  <si>
    <t>V831</t>
  </si>
  <si>
    <t>VPT 3zg-visueel excl.bh incl.db</t>
  </si>
  <si>
    <t>V841</t>
  </si>
  <si>
    <t>VPT 4zg-visueel excl.bh incl.db</t>
  </si>
  <si>
    <t>V851</t>
  </si>
  <si>
    <t>VPT 5zg-visueel excl.bh incl.db</t>
  </si>
  <si>
    <t>V832</t>
  </si>
  <si>
    <t>VPT 3zg-visueel incl.bh excl.db</t>
  </si>
  <si>
    <t>V842</t>
  </si>
  <si>
    <t>VPT 4zg-visueel incl.bh excl.db</t>
  </si>
  <si>
    <t>V852</t>
  </si>
  <si>
    <t>VPT 5zg-visueel incl.bh excl.db</t>
  </si>
  <si>
    <t>V833</t>
  </si>
  <si>
    <t>VPT 3zg-visueel incl.bh incl.db</t>
  </si>
  <si>
    <t>V843</t>
  </si>
  <si>
    <t>VPT 4zg-visueel incl.bh incl.db</t>
  </si>
  <si>
    <t>V853</t>
  </si>
  <si>
    <t>VPT 5zg-visueel incl.bh incl.db</t>
  </si>
  <si>
    <t>Dagbesteding vg licht (vg1 en vg4)</t>
  </si>
  <si>
    <t>Dagbesteding vg midden (vg8)</t>
  </si>
  <si>
    <t>V9010</t>
  </si>
  <si>
    <t>V9011</t>
  </si>
  <si>
    <t>V940G</t>
  </si>
  <si>
    <t>V941G</t>
  </si>
  <si>
    <t>V942G</t>
  </si>
  <si>
    <t>V943G</t>
  </si>
  <si>
    <t>V944G</t>
  </si>
  <si>
    <t>V945G</t>
  </si>
  <si>
    <t>V946G</t>
  </si>
  <si>
    <t>V940</t>
  </si>
  <si>
    <t>V941</t>
  </si>
  <si>
    <t>V942</t>
  </si>
  <si>
    <t>V943</t>
  </si>
  <si>
    <t>V944</t>
  </si>
  <si>
    <t>V945</t>
  </si>
  <si>
    <t>V946</t>
  </si>
  <si>
    <t>V920</t>
  </si>
  <si>
    <t>V910</t>
  </si>
  <si>
    <t>V918B</t>
  </si>
  <si>
    <t>V923B</t>
  </si>
  <si>
    <t>V921B</t>
  </si>
  <si>
    <t>V975</t>
  </si>
  <si>
    <t>V976</t>
  </si>
  <si>
    <t>V977</t>
  </si>
  <si>
    <t>V978</t>
  </si>
  <si>
    <t>V979</t>
  </si>
  <si>
    <t>V980</t>
  </si>
  <si>
    <t>V981</t>
  </si>
  <si>
    <t>V913</t>
  </si>
  <si>
    <t>V914</t>
  </si>
  <si>
    <t>V915</t>
  </si>
  <si>
    <t>V919</t>
  </si>
  <si>
    <t>Toeslag dagbesteding ghz kind – vg5/vg8 midden emg</t>
  </si>
  <si>
    <t>Toeslag kind dagbesteding vg5/vg8 midden emg</t>
  </si>
  <si>
    <t>V1009</t>
  </si>
  <si>
    <t>V1010</t>
  </si>
  <si>
    <t>V1011</t>
  </si>
  <si>
    <t>V1012</t>
  </si>
  <si>
    <t>V1013</t>
  </si>
  <si>
    <t>Voor het jaar 2023 zijn er geen nieuwe prestaties van toepassing.</t>
  </si>
  <si>
    <t>Vervallen prestaties per 2023</t>
  </si>
  <si>
    <t>Voor het jaar 2023 zijn er geen prestaties komen te vervallen</t>
  </si>
  <si>
    <t>Bijlage 2 bij BR/REG-23121b Beleidsregel prestatiebeschrijvingen en tarieven modulaire zorg 2023</t>
  </si>
  <si>
    <t>( f )</t>
  </si>
  <si>
    <t>(a+b+c+d+e+f)</t>
  </si>
  <si>
    <t>kapitaal</t>
  </si>
  <si>
    <t>H117</t>
  </si>
  <si>
    <t>Huishoudelijke hulp</t>
  </si>
  <si>
    <t>H118</t>
  </si>
  <si>
    <t>Verpleging speciaal aan kinderen tot 18 jaar incl. beschikbaarheid</t>
  </si>
  <si>
    <t>H119</t>
  </si>
  <si>
    <t>Verpleging speciaal aan kinderen tot 18 jaar exclusief beschikbaarheid</t>
  </si>
  <si>
    <t>H126</t>
  </si>
  <si>
    <t>Persoonlijke verzorging</t>
  </si>
  <si>
    <t>H127</t>
  </si>
  <si>
    <t>Pv incl. beschikbaarheid</t>
  </si>
  <si>
    <t>H120</t>
  </si>
  <si>
    <t>Pv Speciaal</t>
  </si>
  <si>
    <t>H138</t>
  </si>
  <si>
    <t xml:space="preserve">Thuiszorgtechnologie ten behoeve van persoonlijke verzorging </t>
  </si>
  <si>
    <t>H139</t>
  </si>
  <si>
    <t>Thuizorgtechnologie ten behoeve van verpleging</t>
  </si>
  <si>
    <t>H300</t>
  </si>
  <si>
    <t>Begeleiding</t>
  </si>
  <si>
    <t>H150</t>
  </si>
  <si>
    <t>Begeleiding incl. beschikbaarheid</t>
  </si>
  <si>
    <t>H152</t>
  </si>
  <si>
    <t>Begeleiding speciaal 1 (nah)</t>
  </si>
  <si>
    <t>H153</t>
  </si>
  <si>
    <t>Begeleiding speciaal 2 (psy)</t>
  </si>
  <si>
    <t>H301</t>
  </si>
  <si>
    <t>Begeleiding zg visueel</t>
  </si>
  <si>
    <t>H303</t>
  </si>
  <si>
    <t>Begeleiding zg auditief</t>
  </si>
  <si>
    <t>H302</t>
  </si>
  <si>
    <t>Begeleiding speciaal 2 (visueel)</t>
  </si>
  <si>
    <t>H304</t>
  </si>
  <si>
    <t>Begeleiding speciaal 2 (auditief)</t>
  </si>
  <si>
    <t>H306</t>
  </si>
  <si>
    <t>Thuiszorgtechnologie ten behoeve van begeleiding</t>
  </si>
  <si>
    <t>H132</t>
  </si>
  <si>
    <t>Nachtverzorging</t>
  </si>
  <si>
    <t>H180</t>
  </si>
  <si>
    <t>Nachtverpleging</t>
  </si>
  <si>
    <t>H531</t>
  </si>
  <si>
    <t>Dagbesteding basis</t>
  </si>
  <si>
    <t>H800</t>
  </si>
  <si>
    <t>Dagbesteding somatisch  ondersteunend</t>
  </si>
  <si>
    <t>H533</t>
  </si>
  <si>
    <t>Dagbesteding psychogeriatrisch</t>
  </si>
  <si>
    <t>H811</t>
  </si>
  <si>
    <t>Dagbesteding vg licht</t>
  </si>
  <si>
    <t>H812</t>
  </si>
  <si>
    <t>Dagbesteding vg midden</t>
  </si>
  <si>
    <t>H813</t>
  </si>
  <si>
    <t>Dagbesteding vg zwaar</t>
  </si>
  <si>
    <t>H814</t>
  </si>
  <si>
    <t>Dagbesteding vg kind licht</t>
  </si>
  <si>
    <t>H815</t>
  </si>
  <si>
    <t>Dagbesteding vg kind midden</t>
  </si>
  <si>
    <t>H816</t>
  </si>
  <si>
    <t>Dagbesteding vg kind zwaar</t>
  </si>
  <si>
    <t>H818</t>
  </si>
  <si>
    <t>Dagbesteding vg kind gedrag</t>
  </si>
  <si>
    <t>H831</t>
  </si>
  <si>
    <t>Dagbesteding lg licht</t>
  </si>
  <si>
    <t>H832</t>
  </si>
  <si>
    <t>Dagbesteding lg midden</t>
  </si>
  <si>
    <t>H833</t>
  </si>
  <si>
    <t>Dagbesteding lg zwaar</t>
  </si>
  <si>
    <t>H834</t>
  </si>
  <si>
    <t>Dagbesteding lg kind licht</t>
  </si>
  <si>
    <t>H835</t>
  </si>
  <si>
    <t>Dagbesteding lg kind midden</t>
  </si>
  <si>
    <t>H836</t>
  </si>
  <si>
    <t>Dagbesteding lg kind zwaar</t>
  </si>
  <si>
    <t>H851</t>
  </si>
  <si>
    <t>Dagbesteding zg auditief licht</t>
  </si>
  <si>
    <t>H852</t>
  </si>
  <si>
    <t>Dagbesteding zg auditief midden</t>
  </si>
  <si>
    <t>H853</t>
  </si>
  <si>
    <t>Dagbesteding zg auditief zwaar</t>
  </si>
  <si>
    <t>H854</t>
  </si>
  <si>
    <t>Dagbesteding zg kind auditief licht</t>
  </si>
  <si>
    <t>H855</t>
  </si>
  <si>
    <t>Dagbesteding zg kind auditief midden</t>
  </si>
  <si>
    <t>H856</t>
  </si>
  <si>
    <t>Dagbesteding zg kind auditief zwaar</t>
  </si>
  <si>
    <t>H871</t>
  </si>
  <si>
    <t>Dagbesteding zg visueel licht</t>
  </si>
  <si>
    <t>H872</t>
  </si>
  <si>
    <t>Dagbesteding zg visueel midden</t>
  </si>
  <si>
    <t>H873</t>
  </si>
  <si>
    <t>Dagbesteding zg visueel zwaar</t>
  </si>
  <si>
    <t>H874</t>
  </si>
  <si>
    <t>Dagbesteding zg kind visueel licht</t>
  </si>
  <si>
    <t>H875</t>
  </si>
  <si>
    <t>Dagbesteding zg kind visueel midden</t>
  </si>
  <si>
    <t>H876</t>
  </si>
  <si>
    <t>Dagbesteding zg kind visueel zwaar</t>
  </si>
  <si>
    <t>F125</t>
  </si>
  <si>
    <t>Dagbesteding lza</t>
  </si>
  <si>
    <t>H104</t>
  </si>
  <si>
    <t>Verpleging</t>
  </si>
  <si>
    <t>H128</t>
  </si>
  <si>
    <t>Verpleging incl. beschikbaarheid</t>
  </si>
  <si>
    <t>H106</t>
  </si>
  <si>
    <t>Verpleging speciaal</t>
  </si>
  <si>
    <t>H335</t>
  </si>
  <si>
    <t>Behandeling som, pg, vg, lg, zg (SO)</t>
  </si>
  <si>
    <t>H336</t>
  </si>
  <si>
    <t>Behandeling som, pg, vg, lg, zg (AVG)</t>
  </si>
  <si>
    <t>H329</t>
  </si>
  <si>
    <t>Behandeling gedragswetenschapper</t>
  </si>
  <si>
    <t>H330</t>
  </si>
  <si>
    <t>Behandeling paramedisch</t>
  </si>
  <si>
    <t>H325</t>
  </si>
  <si>
    <t>Behandeling lvg</t>
  </si>
  <si>
    <t>H334</t>
  </si>
  <si>
    <t>Behandeling IOG (j)lvg</t>
  </si>
  <si>
    <t>H331</t>
  </si>
  <si>
    <t>Behandeling Families First lvg</t>
  </si>
  <si>
    <t>H332</t>
  </si>
  <si>
    <t>Behandeling zg visueel</t>
  </si>
  <si>
    <t>H333</t>
  </si>
  <si>
    <t>Behandeling zg auditief</t>
  </si>
  <si>
    <t>H353</t>
  </si>
  <si>
    <t>H354</t>
  </si>
  <si>
    <t>H355</t>
  </si>
  <si>
    <t>H356</t>
  </si>
  <si>
    <t>H357</t>
  </si>
  <si>
    <t>H802</t>
  </si>
  <si>
    <t>Dagbehandeling ouderen som en pg</t>
  </si>
  <si>
    <t>H804</t>
  </si>
  <si>
    <t>Gespecialiseerde dagbehandeling Huntington lg of som</t>
  </si>
  <si>
    <t>H338</t>
  </si>
  <si>
    <t>Behandeling sglvg</t>
  </si>
  <si>
    <t>H840</t>
  </si>
  <si>
    <t>Dagbehandeling LG/NAH</t>
  </si>
  <si>
    <t>H819</t>
  </si>
  <si>
    <t>Dagbehandeling vg emg volwassenen</t>
  </si>
  <si>
    <t>H820</t>
  </si>
  <si>
    <t>Dagbehandeling vg kind midden</t>
  </si>
  <si>
    <t>H821</t>
  </si>
  <si>
    <t>Dagbehandeling vg kind zwaar</t>
  </si>
  <si>
    <t>H817</t>
  </si>
  <si>
    <t xml:space="preserve">Dagbehandeling vg kind emg </t>
  </si>
  <si>
    <t>H822</t>
  </si>
  <si>
    <t>Dagbehandeling vg kind gedrag</t>
  </si>
  <si>
    <t>H891</t>
  </si>
  <si>
    <t>Dagbehandeling lvg</t>
  </si>
  <si>
    <t>H321</t>
  </si>
  <si>
    <t>Reiskosten prestaties behandeling (H325 t/m H331 en H334 t/m H336)</t>
  </si>
  <si>
    <t>H337</t>
  </si>
  <si>
    <t>Reiskosten prestatie behandeling (H332 en H333)</t>
  </si>
  <si>
    <t>H8030</t>
  </si>
  <si>
    <t>H8031</t>
  </si>
  <si>
    <t>H8032</t>
  </si>
  <si>
    <t>Vervoer dagbesteding/dagbehandeling vv - categorie 2</t>
  </si>
  <si>
    <t>H8033</t>
  </si>
  <si>
    <t>Vervoer dagbesteding/dagbehandeling vv - categorie 3</t>
  </si>
  <si>
    <t>H8034</t>
  </si>
  <si>
    <t>Vervoer dagbesteding/dagbehandeling vv - categorie 4</t>
  </si>
  <si>
    <t>H8035</t>
  </si>
  <si>
    <t>Vervoer dagbesteding/dagbehandeling vv - categorie 5</t>
  </si>
  <si>
    <t>H8036</t>
  </si>
  <si>
    <t>Vervoer dagbesteding/dagbehandeling vv - categorie 6</t>
  </si>
  <si>
    <t>H410</t>
  </si>
  <si>
    <t>H411</t>
  </si>
  <si>
    <t>H412</t>
  </si>
  <si>
    <t>H413</t>
  </si>
  <si>
    <t>H414</t>
  </si>
  <si>
    <t>H415</t>
  </si>
  <si>
    <t>H416</t>
  </si>
  <si>
    <t>H886</t>
  </si>
  <si>
    <t>H881</t>
  </si>
  <si>
    <t>H882</t>
  </si>
  <si>
    <t>H883</t>
  </si>
  <si>
    <t>H884</t>
  </si>
  <si>
    <t>H885</t>
  </si>
  <si>
    <t>H887</t>
  </si>
  <si>
    <t>Beleidsregel experiment Wlz-zorg in onderwijstijd - BR/REG-22161a</t>
  </si>
  <si>
    <t>H307</t>
  </si>
  <si>
    <t>H308</t>
  </si>
  <si>
    <t>H309</t>
  </si>
  <si>
    <t>H310</t>
  </si>
  <si>
    <t>H311</t>
  </si>
  <si>
    <t>Beleidsregel prestatiebeschrijving en tarieven advies crisis- en ondersteuningsteam (COT) 2023 - BR/REG-23120a</t>
  </si>
  <si>
    <t>Omschrijving prestatie</t>
  </si>
  <si>
    <t>Totaalwaarde per uur</t>
  </si>
  <si>
    <t>COT01</t>
  </si>
  <si>
    <t>COT advies gedragswetenschapper/gz-psycholoog</t>
  </si>
  <si>
    <t>COT02</t>
  </si>
  <si>
    <t>COT advies begeleider</t>
  </si>
  <si>
    <t>COT03</t>
  </si>
  <si>
    <t>COT advies leidinggevende</t>
  </si>
  <si>
    <t>COT04</t>
  </si>
  <si>
    <t>COT advies psychiater</t>
  </si>
  <si>
    <t>COT05</t>
  </si>
  <si>
    <t>COT advies avg</t>
  </si>
  <si>
    <t>COT06</t>
  </si>
  <si>
    <t>COT advies paramedisch</t>
  </si>
  <si>
    <t>Beleidsregel prestatiebeschrijving en tarief verkeerde bed Wlz 2022 - BR/REG-22121b</t>
  </si>
  <si>
    <t>Wordt niet meegenomen want valt buiten de contracteerruimte.</t>
  </si>
  <si>
    <t>EX001</t>
  </si>
  <si>
    <t>Gespecialiseerde zorg syndroom van Korsakov</t>
  </si>
  <si>
    <t>(a)</t>
  </si>
  <si>
    <t>(b)</t>
  </si>
  <si>
    <t>(a+b)</t>
  </si>
  <si>
    <t>(f)</t>
  </si>
  <si>
    <t>(c+d+e+f)</t>
  </si>
  <si>
    <t>Minimumtarief</t>
  </si>
  <si>
    <t>Maximumtarief</t>
  </si>
  <si>
    <t>Totaal</t>
  </si>
  <si>
    <t>Totaal loon</t>
  </si>
  <si>
    <t>Totaal materieel</t>
  </si>
  <si>
    <t>nhc</t>
  </si>
  <si>
    <t>nic</t>
  </si>
  <si>
    <t>Prestaties met bandbreedte tarieven</t>
  </si>
  <si>
    <t>VN041</t>
  </si>
  <si>
    <t>VPT 4VV excl.BH incl.DB en incl. nbf</t>
  </si>
  <si>
    <t>VN043</t>
  </si>
  <si>
    <t>VPT 4VV incl.BH incl.DB en incl. nbf</t>
  </si>
  <si>
    <t>VN051</t>
  </si>
  <si>
    <t>VPT 5VV excl.BH incl.DB en incl. nbf</t>
  </si>
  <si>
    <t>VN053</t>
  </si>
  <si>
    <t>VPT 5VV incl.BH incl.DB en incl. nbf</t>
  </si>
  <si>
    <t>VN061</t>
  </si>
  <si>
    <t>VPT 6VV excl.BH incl.DB en incl. nbf</t>
  </si>
  <si>
    <t>VN063</t>
  </si>
  <si>
    <t>VPT 6VV incl.BH incl.DB en incl. nbf</t>
  </si>
  <si>
    <t>VN071</t>
  </si>
  <si>
    <t>VPT 7VV excl.BH incl.DB en incl. nbf</t>
  </si>
  <si>
    <t>VN073</t>
  </si>
  <si>
    <t>VPT 7VV incl.BH incl.DB en incl. nbf</t>
  </si>
  <si>
    <t>VN081</t>
  </si>
  <si>
    <t>VPT 8VV excl.BH incl.DB en incl. nbf</t>
  </si>
  <si>
    <t>VN083</t>
  </si>
  <si>
    <t>VPT 8VV incl.BH incl.DB en incl. nbf</t>
  </si>
  <si>
    <t>VN095</t>
  </si>
  <si>
    <t>VPT 9bVV excl.BH incl.DB en incl. nbf</t>
  </si>
  <si>
    <t>VN097</t>
  </si>
  <si>
    <t>VPT 9bVV incl.BH incl.DB en incl. nbf</t>
  </si>
  <si>
    <t>VN101</t>
  </si>
  <si>
    <t>VPT 10VV excl.BH incl.DB en incl. nbf</t>
  </si>
  <si>
    <t>VN103</t>
  </si>
  <si>
    <t>VPT 10VV incl.BH incl.DB en incl. nbf</t>
  </si>
  <si>
    <t>ZN041</t>
  </si>
  <si>
    <t>ZZP 4VV excl.BH incl.DB en incl. nbf</t>
  </si>
  <si>
    <t>ZN043</t>
  </si>
  <si>
    <t>ZZP 4VV incl.BH incl.DB en incl. nbf</t>
  </si>
  <si>
    <t>ZN051</t>
  </si>
  <si>
    <t>ZZP 5VV excl.BH incl.DB en incl. nbf</t>
  </si>
  <si>
    <t>ZN053</t>
  </si>
  <si>
    <t>ZZP 5VV incl.BH incl.DB en incl. nbf</t>
  </si>
  <si>
    <t>ZN061</t>
  </si>
  <si>
    <t>ZZP 6VV excl.BH incl.DB en incl. nbf</t>
  </si>
  <si>
    <t>ZN063</t>
  </si>
  <si>
    <t>ZZP 6VV incl.BH incl.DB en incl. nbf</t>
  </si>
  <si>
    <t>ZN071</t>
  </si>
  <si>
    <t>ZZP 7VV excl.BH incl.DB en incl. nbf</t>
  </si>
  <si>
    <t>ZN073</t>
  </si>
  <si>
    <t>ZZP 7VV incl.BH incl.DB en incl. nbf</t>
  </si>
  <si>
    <t>ZN081</t>
  </si>
  <si>
    <t>ZZP 8VV excl.BH incl.DB en incl. nbf</t>
  </si>
  <si>
    <t>ZN083</t>
  </si>
  <si>
    <t>ZZP 8VV incl.BH incl.DB en incl. nbf</t>
  </si>
  <si>
    <t>ZN095</t>
  </si>
  <si>
    <t>ZZP 9bVV excl.BH incl.DB en incl. nbf</t>
  </si>
  <si>
    <t>ZN097</t>
  </si>
  <si>
    <t>ZZP 9bVV incl.BH incl.DB en incl. nbf</t>
  </si>
  <si>
    <t>ZN101</t>
  </si>
  <si>
    <t>ZZP 10VV excl.BH incl.DB en incl. nbf</t>
  </si>
  <si>
    <t>ZN103</t>
  </si>
  <si>
    <t>ZZP 10VV incl.BH incl.DB en incl. nbf</t>
  </si>
  <si>
    <t>Deeltijdprestaties met bandbreedte tarieven</t>
  </si>
  <si>
    <t>DN041</t>
  </si>
  <si>
    <t>DTV 4 VV excl. bh incl. db en incl. nbf</t>
  </si>
  <si>
    <t>DN051</t>
  </si>
  <si>
    <t>DTV 5 VV excl. bh incl. db en incl. nbf</t>
  </si>
  <si>
    <t>DN061</t>
  </si>
  <si>
    <t>DTV 6 VV excl. bh incl. db en incl. nbf</t>
  </si>
  <si>
    <t>DN071</t>
  </si>
  <si>
    <t>DTV 7 VV excl. bh incl. db en incl. nbf</t>
  </si>
  <si>
    <t>DN081</t>
  </si>
  <si>
    <t>DTV 8 VV excl. bh incl. db en incl. nbf</t>
  </si>
  <si>
    <t>Bijlage 5 bij BR/REG-20124b Beleidsregel prestatiebeschrijvingen en tarieven zorgzwaartepakketten en volledig pakket thuis 2020</t>
  </si>
  <si>
    <t>Niet meegenomen prestatiecodes</t>
  </si>
  <si>
    <t>I001</t>
  </si>
  <si>
    <t>Inrichtingskosten bij gedwongen  verhuizing eenpersoonswoning</t>
  </si>
  <si>
    <t>I002</t>
  </si>
  <si>
    <t>Inrichtingskosten bij gedwongen verhuizing meerpersoonswoning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</si>
</sst>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quot;€&quot;\ * #,##0.00_ ;_ &quot;€&quot;\ * \-#,##0.00_ ;_ &quot;€&quot;\ * &quot;-&quot;??_ ;_ @_ "/>
    <numFmt numFmtId="164" formatCode="0.0%"/>
    <numFmt numFmtId="165" formatCode="&quot;€&quot;\ #,##0.00"/>
    <numFmt numFmtId="166" formatCode="_ [$€-2]\ * #,##0.00_ ;_ [$€-2]\ * \-#,##0.00_ ;_ [$€-2]\ * &quot;-&quot;??_ ;_ @_ "/>
  </numFmts>
  <fonts count="17"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9"/>
      <color theme="1"/>
      <name val="Verdana"/>
      <family val="2"/>
    </font>
    <font>
      <sz val="9"/>
      <color theme="1"/>
      <name val="Verdana"/>
      <family val="2"/>
    </font>
    <font>
      <i/>
      <sz val="9"/>
      <color theme="1"/>
      <name val="Calibri"/>
      <family val="2"/>
      <scheme val="minor"/>
    </font>
    <font>
      <sz val="9"/>
      <color indexed="81"/>
      <name val="Tahoma"/>
      <charset val="1"/>
    </font>
    <font>
      <b/>
      <sz val="9"/>
      <color indexed="81"/>
      <name val="Tahoma"/>
      <charset val="1"/>
    </font>
    <font>
      <sz val="8"/>
      <name val="Calibri"/>
      <family val="2"/>
      <scheme val="minor"/>
    </font>
    <font>
      <b/>
      <sz val="11"/>
      <color rgb="FF000000"/>
      <name val="Georgia"/>
      <family val="1"/>
    </font>
    <font>
      <sz val="11"/>
      <color rgb="FF000000"/>
      <name val="Georgia"/>
      <family val="1"/>
    </font>
  </fonts>
  <fills count="13">
    <fill>
      <patternFill patternType="none"/>
    </fill>
    <fill>
      <patternFill patternType="gray125"/>
    </fill>
    <fill>
      <patternFill patternType="solid">
        <fgColor rgb="FFF2F2F2"/>
      </patternFill>
    </fill>
    <fill>
      <patternFill patternType="solid">
        <fgColor theme="4"/>
        <bgColor theme="4"/>
      </patternFill>
    </fill>
    <fill>
      <patternFill patternType="solid">
        <fgColor theme="8"/>
        <bgColor indexed="64"/>
      </patternFill>
    </fill>
    <fill>
      <patternFill patternType="solid">
        <fgColor theme="4" tint="0.79998168889431442"/>
        <bgColor theme="4" tint="0.79998168889431442"/>
      </patternFill>
    </fill>
    <fill>
      <patternFill patternType="solid">
        <fgColor theme="4"/>
        <bgColor indexed="64"/>
      </patternFill>
    </fill>
    <fill>
      <patternFill patternType="solid">
        <fgColor theme="4" tint="0.59999389629810485"/>
        <bgColor indexed="64"/>
      </patternFill>
    </fill>
    <fill>
      <patternFill patternType="solid">
        <fgColor theme="0"/>
        <bgColor indexed="64"/>
      </patternFill>
    </fill>
    <fill>
      <patternFill patternType="solid">
        <fgColor theme="7"/>
        <bgColor indexed="64"/>
      </patternFill>
    </fill>
    <fill>
      <patternFill patternType="solid">
        <fgColor rgb="FFFF0000"/>
        <bgColor indexed="64"/>
      </patternFill>
    </fill>
    <fill>
      <patternFill patternType="solid">
        <fgColor rgb="FF00B050"/>
        <bgColor indexed="64"/>
      </patternFill>
    </fill>
    <fill>
      <patternFill patternType="solid">
        <fgColor rgb="FFFFFFFF"/>
        <bgColor indexed="64"/>
      </patternFill>
    </fill>
  </fills>
  <borders count="26">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999999"/>
      </left>
      <right style="medium">
        <color rgb="FF999999"/>
      </right>
      <top style="medium">
        <color rgb="FF999999"/>
      </top>
      <bottom style="medium">
        <color rgb="FF999999"/>
      </bottom>
      <diagonal/>
    </border>
    <border>
      <left style="medium">
        <color rgb="FF999999"/>
      </left>
      <right style="medium">
        <color rgb="FF000000"/>
      </right>
      <top style="medium">
        <color rgb="FF999999"/>
      </top>
      <bottom style="medium">
        <color rgb="FF000000"/>
      </bottom>
      <diagonal/>
    </border>
    <border>
      <left style="medium">
        <color rgb="FF000000"/>
      </left>
      <right style="medium">
        <color rgb="FF000000"/>
      </right>
      <top style="medium">
        <color rgb="FF999999"/>
      </top>
      <bottom style="medium">
        <color rgb="FF000000"/>
      </bottom>
      <diagonal/>
    </border>
    <border>
      <left style="medium">
        <color rgb="FF000000"/>
      </left>
      <right style="medium">
        <color rgb="FF999999"/>
      </right>
      <top style="medium">
        <color rgb="FF999999"/>
      </top>
      <bottom style="medium">
        <color rgb="FF000000"/>
      </bottom>
      <diagonal/>
    </border>
  </borders>
  <cellStyleXfs count="6">
    <xf numFmtId="0" fontId="0" fillId="0" borderId="0"/>
    <xf numFmtId="9" fontId="1" fillId="0" borderId="0" applyFont="0" applyFill="0" applyBorder="0" applyAlignment="0" applyProtection="0"/>
    <xf numFmtId="0" fontId="2" fillId="0" borderId="1" applyNumberFormat="0" applyFill="0" applyAlignment="0" applyProtection="0"/>
    <xf numFmtId="0" fontId="4" fillId="0" borderId="0" applyNumberFormat="0" applyFill="0" applyBorder="0" applyAlignment="0" applyProtection="0"/>
    <xf numFmtId="0" fontId="5" fillId="2" borderId="2" applyNumberFormat="0" applyAlignment="0" applyProtection="0"/>
    <xf numFmtId="44" fontId="1" fillId="0" borderId="0" applyFont="0" applyFill="0" applyBorder="0" applyAlignment="0" applyProtection="0"/>
  </cellStyleXfs>
  <cellXfs count="88">
    <xf numFmtId="0" fontId="0" fillId="0" borderId="0" xfId="0"/>
    <xf numFmtId="2" fontId="0" fillId="0" borderId="0" xfId="0" applyNumberFormat="1"/>
    <xf numFmtId="0" fontId="0" fillId="0" borderId="5" xfId="0" applyBorder="1"/>
    <xf numFmtId="0" fontId="0" fillId="5" borderId="5" xfId="0" applyFill="1" applyBorder="1"/>
    <xf numFmtId="3" fontId="0" fillId="0" borderId="0" xfId="0" applyNumberFormat="1"/>
    <xf numFmtId="0" fontId="7" fillId="0" borderId="0" xfId="0" applyFont="1"/>
    <xf numFmtId="0" fontId="6" fillId="6" borderId="0" xfId="0" applyFont="1" applyFill="1"/>
    <xf numFmtId="0" fontId="9" fillId="0" borderId="0" xfId="0" applyFont="1"/>
    <xf numFmtId="0" fontId="0" fillId="0" borderId="0" xfId="0" applyAlignment="1">
      <alignment horizontal="center"/>
    </xf>
    <xf numFmtId="165" fontId="0" fillId="0" borderId="0" xfId="0" applyNumberFormat="1" applyAlignment="1">
      <alignment horizontal="center"/>
    </xf>
    <xf numFmtId="49" fontId="0" fillId="0" borderId="0" xfId="0" applyNumberFormat="1" applyAlignment="1">
      <alignment horizontal="center"/>
    </xf>
    <xf numFmtId="165" fontId="9" fillId="0" borderId="0" xfId="0" applyNumberFormat="1" applyFont="1" applyAlignment="1">
      <alignment horizontal="center"/>
    </xf>
    <xf numFmtId="0" fontId="10" fillId="0" borderId="0" xfId="0" applyFont="1"/>
    <xf numFmtId="0" fontId="9" fillId="0" borderId="0" xfId="0" applyFont="1" applyAlignment="1">
      <alignment horizontal="center"/>
    </xf>
    <xf numFmtId="165" fontId="0" fillId="0" borderId="0" xfId="0" applyNumberFormat="1"/>
    <xf numFmtId="0" fontId="7" fillId="0" borderId="0" xfId="0" applyFont="1" applyAlignment="1">
      <alignment horizontal="center"/>
    </xf>
    <xf numFmtId="165" fontId="7" fillId="0" borderId="0" xfId="0" applyNumberFormat="1" applyFont="1" applyAlignment="1">
      <alignment horizontal="center"/>
    </xf>
    <xf numFmtId="0" fontId="7" fillId="0" borderId="0" xfId="0" applyFont="1" applyAlignment="1">
      <alignment horizontal="left"/>
    </xf>
    <xf numFmtId="165" fontId="0" fillId="0" borderId="0" xfId="0" applyNumberFormat="1" applyAlignment="1">
      <alignment horizontal="left"/>
    </xf>
    <xf numFmtId="164" fontId="6" fillId="3" borderId="3" xfId="1" applyNumberFormat="1" applyFont="1" applyFill="1" applyBorder="1" applyAlignment="1">
      <alignment wrapText="1"/>
    </xf>
    <xf numFmtId="2" fontId="6" fillId="7" borderId="0" xfId="0" applyNumberFormat="1" applyFont="1" applyFill="1"/>
    <xf numFmtId="2" fontId="5" fillId="2" borderId="2" xfId="4" applyNumberFormat="1" applyAlignment="1">
      <alignment horizontal="center"/>
    </xf>
    <xf numFmtId="164" fontId="5" fillId="2" borderId="2" xfId="4" applyNumberFormat="1"/>
    <xf numFmtId="166" fontId="0" fillId="0" borderId="0" xfId="0" applyNumberFormat="1"/>
    <xf numFmtId="0" fontId="2" fillId="0" borderId="1" xfId="2"/>
    <xf numFmtId="0" fontId="4" fillId="8" borderId="0" xfId="3" applyFill="1"/>
    <xf numFmtId="0" fontId="0" fillId="8" borderId="0" xfId="0" applyFill="1"/>
    <xf numFmtId="15" fontId="0" fillId="8" borderId="0" xfId="0" applyNumberFormat="1" applyFill="1" applyAlignment="1">
      <alignment horizontal="left"/>
    </xf>
    <xf numFmtId="0" fontId="0" fillId="8" borderId="0" xfId="0" quotePrefix="1" applyFill="1"/>
    <xf numFmtId="0" fontId="7" fillId="9" borderId="11" xfId="0" applyFont="1" applyFill="1" applyBorder="1"/>
    <xf numFmtId="0" fontId="7" fillId="9" borderId="0" xfId="0" applyFont="1" applyFill="1"/>
    <xf numFmtId="0" fontId="0" fillId="9" borderId="0" xfId="0" applyFill="1"/>
    <xf numFmtId="0" fontId="0" fillId="9" borderId="12" xfId="0" applyFill="1" applyBorder="1"/>
    <xf numFmtId="0" fontId="0" fillId="9" borderId="6" xfId="0" applyFill="1" applyBorder="1" applyAlignment="1">
      <alignment vertical="center"/>
    </xf>
    <xf numFmtId="0" fontId="0" fillId="9" borderId="6" xfId="0" applyFill="1" applyBorder="1" applyAlignment="1">
      <alignment vertical="center" wrapText="1"/>
    </xf>
    <xf numFmtId="0" fontId="8" fillId="10" borderId="6" xfId="0" applyFont="1" applyFill="1" applyBorder="1" applyAlignment="1">
      <alignment wrapText="1"/>
    </xf>
    <xf numFmtId="164" fontId="6" fillId="3" borderId="3" xfId="1" applyNumberFormat="1" applyFont="1" applyFill="1" applyBorder="1" applyAlignment="1">
      <alignment horizontal="center" vertical="center" wrapText="1"/>
    </xf>
    <xf numFmtId="9" fontId="0" fillId="0" borderId="0" xfId="1" applyFont="1"/>
    <xf numFmtId="0" fontId="0" fillId="11" borderId="4" xfId="0" applyFill="1" applyBorder="1" applyAlignment="1">
      <alignment horizontal="center" vertical="center" wrapText="1"/>
    </xf>
    <xf numFmtId="49" fontId="5" fillId="2" borderId="2" xfId="4" applyNumberFormat="1" applyAlignment="1">
      <alignment horizontal="center"/>
    </xf>
    <xf numFmtId="49" fontId="0" fillId="0" borderId="0" xfId="0" applyNumberFormat="1"/>
    <xf numFmtId="9" fontId="5" fillId="2" borderId="2" xfId="1" applyFont="1" applyFill="1" applyBorder="1" applyAlignment="1">
      <alignment horizontal="center"/>
    </xf>
    <xf numFmtId="44" fontId="5" fillId="2" borderId="2" xfId="5" applyFont="1" applyFill="1" applyBorder="1"/>
    <xf numFmtId="164" fontId="6" fillId="3" borderId="3" xfId="1" applyNumberFormat="1" applyFont="1" applyFill="1" applyBorder="1" applyAlignment="1">
      <alignment horizontal="left" wrapText="1"/>
    </xf>
    <xf numFmtId="0" fontId="7" fillId="0" borderId="6" xfId="0" applyFont="1" applyBorder="1" applyAlignment="1">
      <alignment horizontal="left"/>
    </xf>
    <xf numFmtId="49" fontId="7" fillId="0" borderId="6" xfId="0" applyNumberFormat="1" applyFont="1" applyBorder="1" applyAlignment="1">
      <alignment horizontal="left"/>
    </xf>
    <xf numFmtId="49" fontId="0" fillId="0" borderId="0" xfId="0" applyNumberFormat="1" applyAlignment="1">
      <alignment horizontal="left"/>
    </xf>
    <xf numFmtId="165" fontId="9" fillId="0" borderId="0" xfId="0" applyNumberFormat="1" applyFont="1" applyAlignment="1">
      <alignment horizontal="center" wrapText="1"/>
    </xf>
    <xf numFmtId="10" fontId="0" fillId="0" borderId="0" xfId="0" applyNumberFormat="1"/>
    <xf numFmtId="0" fontId="15" fillId="12" borderId="23" xfId="0" applyFont="1" applyFill="1" applyBorder="1" applyAlignment="1">
      <alignment horizontal="left" vertical="top" wrapText="1"/>
    </xf>
    <xf numFmtId="0" fontId="15" fillId="12" borderId="24" xfId="0" applyFont="1" applyFill="1" applyBorder="1" applyAlignment="1">
      <alignment horizontal="left" vertical="top" wrapText="1"/>
    </xf>
    <xf numFmtId="0" fontId="15" fillId="12" borderId="25" xfId="0" applyFont="1" applyFill="1" applyBorder="1" applyAlignment="1">
      <alignment horizontal="left" vertical="top" wrapText="1"/>
    </xf>
    <xf numFmtId="0" fontId="16" fillId="12" borderId="22" xfId="0" applyFont="1" applyFill="1" applyBorder="1" applyAlignment="1">
      <alignment horizontal="left" vertical="top" wrapText="1"/>
    </xf>
    <xf numFmtId="44" fontId="16" fillId="12" borderId="22" xfId="5" applyFont="1" applyFill="1" applyBorder="1" applyAlignment="1">
      <alignment horizontal="left" vertical="top" wrapText="1"/>
    </xf>
    <xf numFmtId="44" fontId="0" fillId="0" borderId="0" xfId="5" applyFont="1"/>
    <xf numFmtId="0" fontId="0" fillId="0" borderId="0" xfId="0" quotePrefix="1"/>
    <xf numFmtId="0" fontId="16" fillId="12" borderId="0" xfId="0" applyFont="1" applyFill="1" applyAlignment="1">
      <alignment horizontal="left" vertical="top" wrapText="1"/>
    </xf>
    <xf numFmtId="44" fontId="16" fillId="12" borderId="0" xfId="5" applyFont="1" applyFill="1" applyBorder="1" applyAlignment="1">
      <alignment horizontal="left" vertical="top" wrapText="1"/>
    </xf>
    <xf numFmtId="4" fontId="0" fillId="0" borderId="0" xfId="0" applyNumberFormat="1"/>
    <xf numFmtId="0" fontId="0" fillId="0" borderId="14" xfId="0" applyBorder="1" applyAlignment="1">
      <alignment horizontal="left" wrapText="1"/>
    </xf>
    <xf numFmtId="0" fontId="0" fillId="0" borderId="15" xfId="0" applyBorder="1" applyAlignment="1">
      <alignment horizontal="left" wrapText="1"/>
    </xf>
    <xf numFmtId="0" fontId="0" fillId="0" borderId="16" xfId="0" applyBorder="1" applyAlignment="1">
      <alignment horizontal="left" wrapText="1"/>
    </xf>
    <xf numFmtId="0" fontId="0" fillId="0" borderId="3"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wrapText="1"/>
    </xf>
    <xf numFmtId="0" fontId="11" fillId="8" borderId="0" xfId="0" applyFont="1" applyFill="1" applyAlignment="1">
      <alignment horizontal="left" wrapText="1"/>
    </xf>
    <xf numFmtId="0" fontId="3" fillId="0" borderId="10" xfId="3" applyFont="1" applyBorder="1" applyAlignment="1">
      <alignment horizontal="left"/>
    </xf>
    <xf numFmtId="0" fontId="0" fillId="0" borderId="0" xfId="0" applyAlignment="1">
      <alignment horizontal="left" vertical="top" wrapText="1"/>
    </xf>
    <xf numFmtId="0" fontId="0" fillId="11" borderId="13" xfId="0" applyFill="1" applyBorder="1" applyAlignment="1">
      <alignment horizontal="center" vertical="center"/>
    </xf>
    <xf numFmtId="0" fontId="0" fillId="11" borderId="18" xfId="0" applyFill="1" applyBorder="1" applyAlignment="1">
      <alignment horizontal="center" vertical="center"/>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7" fillId="11" borderId="20" xfId="0" applyFont="1" applyFill="1" applyBorder="1" applyAlignment="1">
      <alignment horizontal="left"/>
    </xf>
    <xf numFmtId="0" fontId="0" fillId="8" borderId="17" xfId="0" applyFill="1" applyBorder="1" applyAlignment="1">
      <alignment horizontal="left" vertical="top" wrapText="1"/>
    </xf>
    <xf numFmtId="0" fontId="0" fillId="11" borderId="16" xfId="0" applyFill="1" applyBorder="1" applyAlignment="1">
      <alignment horizontal="center" vertical="center" wrapText="1"/>
    </xf>
    <xf numFmtId="0" fontId="0" fillId="11" borderId="21" xfId="0" applyFill="1" applyBorder="1" applyAlignment="1">
      <alignment horizontal="center" vertical="center" wrapText="1"/>
    </xf>
    <xf numFmtId="0" fontId="0" fillId="8" borderId="15" xfId="0" applyFill="1" applyBorder="1" applyAlignment="1">
      <alignment horizontal="left" vertical="top" wrapText="1"/>
    </xf>
    <xf numFmtId="0" fontId="0" fillId="8" borderId="6" xfId="0" applyFill="1" applyBorder="1" applyAlignment="1">
      <alignment horizontal="left" vertical="top" wrapText="1"/>
    </xf>
    <xf numFmtId="165" fontId="9" fillId="0" borderId="0" xfId="0" applyNumberFormat="1" applyFont="1" applyAlignment="1">
      <alignment horizontal="center"/>
    </xf>
    <xf numFmtId="0" fontId="0" fillId="0" borderId="0" xfId="0"/>
    <xf numFmtId="0" fontId="7" fillId="0" borderId="7" xfId="0" applyFont="1" applyBorder="1" applyAlignment="1">
      <alignment horizontal="center"/>
    </xf>
    <xf numFmtId="0" fontId="7" fillId="0" borderId="8" xfId="0" applyFont="1" applyBorder="1" applyAlignment="1">
      <alignment horizontal="center"/>
    </xf>
    <xf numFmtId="0" fontId="7" fillId="0" borderId="9" xfId="0" applyFont="1" applyBorder="1" applyAlignment="1">
      <alignment horizontal="center"/>
    </xf>
    <xf numFmtId="165" fontId="7" fillId="0" borderId="7" xfId="0" applyNumberFormat="1" applyFont="1" applyBorder="1" applyAlignment="1">
      <alignment horizontal="center"/>
    </xf>
    <xf numFmtId="165" fontId="7" fillId="0" borderId="8" xfId="0" applyNumberFormat="1" applyFont="1" applyBorder="1" applyAlignment="1">
      <alignment horizontal="center"/>
    </xf>
    <xf numFmtId="165" fontId="7" fillId="0" borderId="9" xfId="0" applyNumberFormat="1" applyFont="1" applyBorder="1" applyAlignment="1">
      <alignment horizontal="center"/>
    </xf>
    <xf numFmtId="0" fontId="6" fillId="4" borderId="0" xfId="0" applyFont="1" applyFill="1" applyAlignment="1">
      <alignment horizontal="left"/>
    </xf>
  </cellXfs>
  <cellStyles count="6">
    <cellStyle name="Berekening" xfId="4" builtinId="22"/>
    <cellStyle name="Kop 1" xfId="2" builtinId="16"/>
    <cellStyle name="Kop 4" xfId="3" builtinId="19"/>
    <cellStyle name="Procent" xfId="1" builtinId="5"/>
    <cellStyle name="Standaard" xfId="0" builtinId="0"/>
    <cellStyle name="Valuta" xfId="5" builtinId="4"/>
  </cellStyles>
  <dxfs count="6">
    <dxf>
      <font>
        <color auto="1"/>
      </font>
      <fill>
        <patternFill>
          <bgColor rgb="FF92D050"/>
        </patternFill>
      </fill>
    </dxf>
    <dxf>
      <font>
        <color auto="1"/>
      </font>
      <fill>
        <patternFill>
          <bgColor rgb="FFFF0000"/>
        </patternFill>
      </fill>
    </dxf>
    <dxf>
      <font>
        <color auto="1"/>
      </font>
      <fill>
        <patternFill>
          <bgColor rgb="FF92D050"/>
        </patternFill>
      </fill>
    </dxf>
    <dxf>
      <font>
        <color auto="1"/>
      </font>
      <fill>
        <patternFill>
          <bgColor rgb="FFFF0000"/>
        </patternFill>
      </fill>
    </dxf>
    <dxf>
      <font>
        <color auto="1"/>
      </font>
      <fill>
        <patternFill>
          <bgColor rgb="FFFF0000"/>
        </patternFill>
      </fill>
    </dxf>
    <dxf>
      <font>
        <color auto="1"/>
      </font>
      <fill>
        <patternFill>
          <bgColor rgb="FF92D050"/>
        </patternFill>
      </fill>
    </dxf>
  </dxfs>
  <tableStyles count="1" defaultTableStyle="TableStyleMedium2" defaultPivotStyle="PivotStyleLight16">
    <tableStyle name="Invisible" pivot="0" table="0" count="0" xr9:uid="{0C010DB9-FE6F-43E2-9A4B-8CBE5667828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Care\Algemeen\Werkgroep%20functiegerichte%20bekostiging\ZZP\Onderwerpen\Berekening%20prijzen%20en%20uren\2011\Opbouw%20model\Berekening%20ZZP-prijzen%202008%20na%20correctie%20uren%20VV5-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derbouwing"/>
      <sheetName val="Toelichting"/>
      <sheetName val="PV"/>
      <sheetName val="VP"/>
      <sheetName val="OB"/>
      <sheetName val="AB"/>
      <sheetName val="AB KJ"/>
      <sheetName val="BH"/>
      <sheetName val="VB"/>
      <sheetName val="Overzicht per functie"/>
      <sheetName val="Index"/>
      <sheetName val="Indexering ZZP-prijzen 2008"/>
      <sheetName val="Berekening ZZP-prijzen"/>
      <sheetName val="ZZP-prijzen"/>
      <sheetName val="Uren pakketten"/>
      <sheetName val="Module BH"/>
      <sheetName val="ZZP-prijzen (2)"/>
      <sheetName val="Uren pakketten (nieu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8FBBE-6BE8-4229-97D7-04165621A9E0}">
  <sheetPr>
    <tabColor theme="7"/>
  </sheetPr>
  <dimension ref="A1:K66"/>
  <sheetViews>
    <sheetView showGridLines="0" tabSelected="1" workbookViewId="0">
      <selection activeCell="F30" sqref="F30"/>
    </sheetView>
  </sheetViews>
  <sheetFormatPr defaultColWidth="0" defaultRowHeight="15" zeroHeight="1" x14ac:dyDescent="0.25"/>
  <cols>
    <col min="1" max="1" width="28.5703125" style="26" customWidth="1"/>
    <col min="2" max="2" width="17.28515625" style="26" customWidth="1"/>
    <col min="3" max="11" width="9.140625" style="26" customWidth="1"/>
    <col min="12" max="16384" width="9.140625" hidden="1"/>
  </cols>
  <sheetData>
    <row r="1" spans="1:11" ht="20.25" thickBot="1" x14ac:dyDescent="0.35">
      <c r="A1" s="24" t="s">
        <v>0</v>
      </c>
      <c r="B1" s="24"/>
      <c r="C1" s="24"/>
      <c r="D1" s="24"/>
      <c r="E1" s="24"/>
      <c r="F1" s="24"/>
      <c r="G1" s="24"/>
      <c r="H1" s="24"/>
      <c r="I1" s="24"/>
      <c r="J1" s="24"/>
      <c r="K1" s="24"/>
    </row>
    <row r="2" spans="1:11" ht="15.75" thickTop="1" x14ac:dyDescent="0.25">
      <c r="A2" s="25"/>
    </row>
    <row r="3" spans="1:11" x14ac:dyDescent="0.25">
      <c r="A3" s="25" t="s">
        <v>1</v>
      </c>
      <c r="B3" s="27">
        <f ca="1">NOW()</f>
        <v>45805.382475115737</v>
      </c>
    </row>
    <row r="4" spans="1:11" x14ac:dyDescent="0.25">
      <c r="A4" s="25" t="s">
        <v>2</v>
      </c>
      <c r="B4" s="28" t="s">
        <v>3</v>
      </c>
    </row>
    <row r="5" spans="1:11" x14ac:dyDescent="0.25">
      <c r="A5" s="25" t="s">
        <v>4</v>
      </c>
      <c r="B5" s="26" t="s">
        <v>5</v>
      </c>
    </row>
    <row r="6" spans="1:11" x14ac:dyDescent="0.25">
      <c r="A6" s="25"/>
    </row>
    <row r="7" spans="1:11" x14ac:dyDescent="0.25">
      <c r="A7" s="65" t="s">
        <v>6</v>
      </c>
      <c r="B7" s="65"/>
      <c r="C7" s="65"/>
      <c r="D7" s="65"/>
      <c r="E7" s="65"/>
      <c r="F7" s="65"/>
      <c r="G7" s="65"/>
      <c r="H7" s="65"/>
      <c r="I7" s="65"/>
      <c r="J7" s="65"/>
      <c r="K7" s="65"/>
    </row>
    <row r="8" spans="1:11" ht="15" customHeight="1" x14ac:dyDescent="0.25"/>
    <row r="9" spans="1:11" ht="18" thickBot="1" x14ac:dyDescent="0.35">
      <c r="A9" s="66" t="s">
        <v>7</v>
      </c>
      <c r="B9" s="66"/>
      <c r="C9" s="66"/>
      <c r="D9" s="66"/>
      <c r="E9" s="66"/>
      <c r="F9" s="66"/>
      <c r="G9" s="66"/>
      <c r="H9" s="66"/>
      <c r="I9" s="66"/>
      <c r="J9" s="66"/>
      <c r="K9" s="66"/>
    </row>
    <row r="10" spans="1:11" ht="32.450000000000003" customHeight="1" x14ac:dyDescent="0.25">
      <c r="A10" s="67" t="s">
        <v>8</v>
      </c>
      <c r="B10" s="67"/>
      <c r="C10" s="67"/>
      <c r="D10" s="67"/>
      <c r="E10" s="67"/>
      <c r="F10" s="67"/>
      <c r="G10" s="67"/>
      <c r="H10" s="67"/>
      <c r="I10" s="67"/>
      <c r="J10" s="67"/>
      <c r="K10" s="67"/>
    </row>
    <row r="11" spans="1:11" s="66" customFormat="1" ht="18" thickBot="1" x14ac:dyDescent="0.35">
      <c r="A11" s="66" t="s">
        <v>9</v>
      </c>
    </row>
    <row r="12" spans="1:11" x14ac:dyDescent="0.25">
      <c r="A12" s="29" t="s">
        <v>10</v>
      </c>
      <c r="B12" s="30"/>
      <c r="C12" s="31"/>
      <c r="D12" s="31"/>
      <c r="E12" s="31"/>
      <c r="F12" s="31"/>
      <c r="G12" s="31"/>
      <c r="H12" s="31"/>
      <c r="I12" s="31"/>
      <c r="J12" s="31"/>
      <c r="K12" s="32"/>
    </row>
    <row r="13" spans="1:11" ht="29.25" customHeight="1" x14ac:dyDescent="0.25">
      <c r="A13" s="33" t="s">
        <v>11</v>
      </c>
      <c r="B13" s="59" t="s">
        <v>12</v>
      </c>
      <c r="C13" s="60"/>
      <c r="D13" s="60"/>
      <c r="E13" s="60"/>
      <c r="F13" s="60"/>
      <c r="G13" s="60"/>
      <c r="H13" s="60"/>
      <c r="I13" s="60"/>
      <c r="J13" s="60"/>
      <c r="K13" s="61"/>
    </row>
    <row r="14" spans="1:11" ht="29.25" customHeight="1" x14ac:dyDescent="0.25">
      <c r="A14" s="34" t="s">
        <v>13</v>
      </c>
      <c r="B14" s="62" t="s">
        <v>14</v>
      </c>
      <c r="C14" s="63"/>
      <c r="D14" s="63"/>
      <c r="E14" s="63"/>
      <c r="F14" s="63"/>
      <c r="G14" s="63"/>
      <c r="H14" s="63"/>
      <c r="I14" s="63"/>
      <c r="J14" s="63"/>
      <c r="K14" s="64"/>
    </row>
    <row r="15" spans="1:11" ht="29.25" customHeight="1" x14ac:dyDescent="0.25">
      <c r="A15" s="34" t="s">
        <v>15</v>
      </c>
      <c r="B15" s="62" t="s">
        <v>14</v>
      </c>
      <c r="C15" s="63"/>
      <c r="D15" s="63"/>
      <c r="E15" s="63"/>
      <c r="F15" s="63"/>
      <c r="G15" s="63"/>
      <c r="H15" s="63"/>
      <c r="I15" s="63"/>
      <c r="J15" s="63"/>
      <c r="K15" s="64"/>
    </row>
    <row r="16" spans="1:11" ht="51" customHeight="1" x14ac:dyDescent="0.25">
      <c r="A16" s="34" t="s">
        <v>16</v>
      </c>
      <c r="B16" s="62" t="s">
        <v>17</v>
      </c>
      <c r="C16" s="63"/>
      <c r="D16" s="63"/>
      <c r="E16" s="63"/>
      <c r="F16" s="63"/>
      <c r="G16" s="63"/>
      <c r="H16" s="63"/>
      <c r="I16" s="63"/>
      <c r="J16" s="63"/>
      <c r="K16" s="64"/>
    </row>
    <row r="17" spans="1:11" ht="72.75" customHeight="1" x14ac:dyDescent="0.25">
      <c r="A17" s="34" t="s">
        <v>18</v>
      </c>
      <c r="B17" s="62" t="s">
        <v>19</v>
      </c>
      <c r="C17" s="63"/>
      <c r="D17" s="63"/>
      <c r="E17" s="63"/>
      <c r="F17" s="63"/>
      <c r="G17" s="63"/>
      <c r="H17" s="63"/>
      <c r="I17" s="63"/>
      <c r="J17" s="63"/>
      <c r="K17" s="64"/>
    </row>
    <row r="18" spans="1:11" ht="29.25" customHeight="1" x14ac:dyDescent="0.25">
      <c r="A18" s="34" t="s">
        <v>20</v>
      </c>
      <c r="B18" s="62" t="s">
        <v>14</v>
      </c>
      <c r="C18" s="63"/>
      <c r="D18" s="63"/>
      <c r="E18" s="63"/>
      <c r="F18" s="63"/>
      <c r="G18" s="63"/>
      <c r="H18" s="63"/>
      <c r="I18" s="63"/>
      <c r="J18" s="63"/>
      <c r="K18" s="64"/>
    </row>
    <row r="19" spans="1:11" ht="30" customHeight="1" x14ac:dyDescent="0.25">
      <c r="A19" s="35" t="s">
        <v>21</v>
      </c>
      <c r="B19" s="62" t="s">
        <v>22</v>
      </c>
      <c r="C19" s="63"/>
      <c r="D19" s="63"/>
      <c r="E19" s="63"/>
      <c r="F19" s="63"/>
      <c r="G19" s="63"/>
      <c r="H19" s="63"/>
      <c r="I19" s="63"/>
      <c r="J19" s="63"/>
      <c r="K19" s="64"/>
    </row>
    <row r="20" spans="1:11" x14ac:dyDescent="0.25"/>
    <row r="21" spans="1:11" x14ac:dyDescent="0.25">
      <c r="A21" s="73" t="s">
        <v>23</v>
      </c>
      <c r="B21" s="73"/>
      <c r="C21" s="73"/>
      <c r="D21" s="73"/>
      <c r="E21" s="73"/>
      <c r="F21" s="73"/>
      <c r="G21" s="73"/>
      <c r="H21" s="73"/>
      <c r="I21" s="73"/>
      <c r="J21" s="73"/>
      <c r="K21" s="73"/>
    </row>
    <row r="22" spans="1:11" ht="63" customHeight="1" x14ac:dyDescent="0.25">
      <c r="A22" s="68" t="s">
        <v>24</v>
      </c>
      <c r="B22" s="70" t="s">
        <v>25</v>
      </c>
      <c r="C22" s="71"/>
      <c r="D22" s="71"/>
      <c r="E22" s="71"/>
      <c r="F22" s="71"/>
      <c r="G22" s="71"/>
      <c r="H22" s="71"/>
      <c r="I22" s="71"/>
      <c r="J22" s="71"/>
      <c r="K22" s="72"/>
    </row>
    <row r="23" spans="1:11" ht="134.1" customHeight="1" x14ac:dyDescent="0.25">
      <c r="A23" s="69"/>
      <c r="B23" s="78" t="s">
        <v>26</v>
      </c>
      <c r="C23" s="78"/>
      <c r="D23" s="78"/>
      <c r="E23" s="78"/>
      <c r="F23" s="78"/>
      <c r="G23" s="78"/>
      <c r="H23" s="78"/>
      <c r="I23" s="78"/>
      <c r="J23" s="78"/>
      <c r="K23" s="78"/>
    </row>
    <row r="24" spans="1:11" ht="75" customHeight="1" x14ac:dyDescent="0.25">
      <c r="A24" s="75" t="s">
        <v>27</v>
      </c>
      <c r="B24" s="77" t="s">
        <v>28</v>
      </c>
      <c r="C24" s="77"/>
      <c r="D24" s="77"/>
      <c r="E24" s="77"/>
      <c r="F24" s="77"/>
      <c r="G24" s="77"/>
      <c r="H24" s="77"/>
      <c r="I24" s="77"/>
      <c r="J24" s="77"/>
      <c r="K24" s="77"/>
    </row>
    <row r="25" spans="1:11" ht="63.75" customHeight="1" x14ac:dyDescent="0.25">
      <c r="A25" s="76"/>
      <c r="B25" s="77" t="s">
        <v>29</v>
      </c>
      <c r="C25" s="77"/>
      <c r="D25" s="77"/>
      <c r="E25" s="77"/>
      <c r="F25" s="77"/>
      <c r="G25" s="77"/>
      <c r="H25" s="77"/>
      <c r="I25" s="77"/>
      <c r="J25" s="77"/>
      <c r="K25" s="77"/>
    </row>
    <row r="26" spans="1:11" ht="68.25" customHeight="1" x14ac:dyDescent="0.25">
      <c r="A26" s="38" t="s">
        <v>30</v>
      </c>
      <c r="B26" s="74" t="s">
        <v>31</v>
      </c>
      <c r="C26" s="74"/>
      <c r="D26" s="74"/>
      <c r="E26" s="74"/>
      <c r="F26" s="74"/>
      <c r="G26" s="74"/>
      <c r="H26" s="74"/>
      <c r="I26" s="74"/>
      <c r="J26" s="74"/>
      <c r="K26" s="74"/>
    </row>
    <row r="27" spans="1:11" ht="89.25" customHeight="1" x14ac:dyDescent="0.25">
      <c r="A27" s="38" t="s">
        <v>32</v>
      </c>
      <c r="B27" s="74" t="s">
        <v>33</v>
      </c>
      <c r="C27" s="74"/>
      <c r="D27" s="74"/>
      <c r="E27" s="74"/>
      <c r="F27" s="74"/>
      <c r="G27" s="74"/>
      <c r="H27" s="74"/>
      <c r="I27" s="74"/>
      <c r="J27" s="74"/>
      <c r="K27" s="74"/>
    </row>
    <row r="28" spans="1:11" x14ac:dyDescent="0.25"/>
    <row r="29" spans="1:11" s="26" customFormat="1" x14ac:dyDescent="0.25"/>
    <row r="30" spans="1:11" x14ac:dyDescent="0.25"/>
    <row r="31" spans="1:11" x14ac:dyDescent="0.25"/>
    <row r="32" spans="1:11" x14ac:dyDescent="0.25"/>
    <row r="33" s="26" customFormat="1"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5" x14ac:dyDescent="0.25"/>
    <row r="46" x14ac:dyDescent="0.25"/>
    <row r="47" x14ac:dyDescent="0.25"/>
    <row r="48" x14ac:dyDescent="0.25"/>
    <row r="49" x14ac:dyDescent="0.25"/>
    <row r="50" x14ac:dyDescent="0.25"/>
    <row r="58" x14ac:dyDescent="0.25"/>
    <row r="62" x14ac:dyDescent="0.25"/>
    <row r="63" x14ac:dyDescent="0.25"/>
    <row r="64" x14ac:dyDescent="0.25"/>
    <row r="65" x14ac:dyDescent="0.25"/>
    <row r="66" x14ac:dyDescent="0.25"/>
  </sheetData>
  <mergeCells count="20">
    <mergeCell ref="A22:A23"/>
    <mergeCell ref="B19:K19"/>
    <mergeCell ref="B22:K22"/>
    <mergeCell ref="A21:K21"/>
    <mergeCell ref="B27:K27"/>
    <mergeCell ref="B26:K26"/>
    <mergeCell ref="A24:A25"/>
    <mergeCell ref="B25:K25"/>
    <mergeCell ref="B24:K24"/>
    <mergeCell ref="B23:K23"/>
    <mergeCell ref="B13:K13"/>
    <mergeCell ref="B18:K18"/>
    <mergeCell ref="A7:K7"/>
    <mergeCell ref="A9:K9"/>
    <mergeCell ref="A10:K10"/>
    <mergeCell ref="A11:XFD11"/>
    <mergeCell ref="B14:K14"/>
    <mergeCell ref="B15:K15"/>
    <mergeCell ref="B16:K16"/>
    <mergeCell ref="B17:K17"/>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C272-10DA-4DD4-9DF5-EDDAC61A5D5C}">
  <sheetPr>
    <tabColor theme="7"/>
  </sheetPr>
  <dimension ref="A1:R46"/>
  <sheetViews>
    <sheetView topLeftCell="A6" workbookViewId="0"/>
  </sheetViews>
  <sheetFormatPr defaultColWidth="0" defaultRowHeight="15" zeroHeight="1" x14ac:dyDescent="0.25"/>
  <cols>
    <col min="1" max="1" width="9.7109375" customWidth="1"/>
    <col min="2" max="2" width="12.85546875" style="8" customWidth="1"/>
    <col min="3" max="3" width="40.28515625" customWidth="1"/>
    <col min="4" max="4" width="18.7109375" customWidth="1"/>
    <col min="5" max="6" width="18.7109375" style="9" customWidth="1"/>
    <col min="7" max="7" width="2.140625" style="9" customWidth="1"/>
    <col min="8" max="12" width="18.7109375" style="9" customWidth="1"/>
    <col min="13" max="13" width="7.7109375" customWidth="1"/>
    <col min="14" max="16" width="14" hidden="1" customWidth="1"/>
    <col min="17" max="17" width="13" hidden="1" customWidth="1"/>
    <col min="18" max="16384" width="9.140625" hidden="1"/>
  </cols>
  <sheetData>
    <row r="1" spans="1:18" x14ac:dyDescent="0.25">
      <c r="A1" s="7" t="s">
        <v>14</v>
      </c>
      <c r="B1"/>
      <c r="E1"/>
      <c r="F1"/>
      <c r="G1"/>
      <c r="H1"/>
      <c r="I1"/>
      <c r="J1"/>
      <c r="K1"/>
      <c r="L1"/>
    </row>
    <row r="2" spans="1:18" x14ac:dyDescent="0.25">
      <c r="A2" s="7" t="s">
        <v>59</v>
      </c>
      <c r="B2"/>
      <c r="E2"/>
      <c r="F2"/>
      <c r="G2"/>
      <c r="H2"/>
      <c r="I2"/>
      <c r="J2"/>
      <c r="K2"/>
      <c r="L2"/>
    </row>
    <row r="3" spans="1:18" x14ac:dyDescent="0.25">
      <c r="A3" s="7"/>
      <c r="B3"/>
      <c r="E3"/>
      <c r="F3"/>
      <c r="G3"/>
      <c r="H3"/>
      <c r="I3"/>
      <c r="J3"/>
      <c r="K3"/>
      <c r="L3"/>
    </row>
    <row r="4" spans="1:18" ht="15.95" customHeight="1" thickBot="1" x14ac:dyDescent="0.3">
      <c r="A4" s="7"/>
      <c r="B4"/>
      <c r="D4" s="10" t="s">
        <v>1130</v>
      </c>
      <c r="E4" s="10" t="s">
        <v>1131</v>
      </c>
      <c r="F4" s="10" t="s">
        <v>1132</v>
      </c>
      <c r="G4" s="10"/>
      <c r="H4" s="10" t="s">
        <v>62</v>
      </c>
      <c r="I4" s="10" t="s">
        <v>63</v>
      </c>
      <c r="J4" s="9" t="s">
        <v>64</v>
      </c>
      <c r="K4" s="9" t="s">
        <v>1133</v>
      </c>
      <c r="L4" s="10" t="s">
        <v>1134</v>
      </c>
    </row>
    <row r="5" spans="1:18" ht="15.95" customHeight="1" thickBot="1" x14ac:dyDescent="0.3">
      <c r="A5" s="7"/>
      <c r="B5"/>
      <c r="D5" s="81" t="s">
        <v>1135</v>
      </c>
      <c r="E5" s="82"/>
      <c r="F5" s="83"/>
      <c r="G5" s="15"/>
      <c r="H5" s="84" t="s">
        <v>1136</v>
      </c>
      <c r="I5" s="85"/>
      <c r="J5" s="85"/>
      <c r="K5" s="85"/>
      <c r="L5" s="86"/>
      <c r="N5" s="79"/>
      <c r="O5" s="80"/>
      <c r="P5" s="80"/>
    </row>
    <row r="6" spans="1:18" s="12" customFormat="1" ht="33.75" customHeight="1" x14ac:dyDescent="0.15">
      <c r="B6" s="13" t="s">
        <v>67</v>
      </c>
      <c r="C6" s="7" t="s">
        <v>68</v>
      </c>
      <c r="D6" s="13" t="s">
        <v>69</v>
      </c>
      <c r="E6" s="11" t="s">
        <v>70</v>
      </c>
      <c r="F6" s="11" t="s">
        <v>1137</v>
      </c>
      <c r="G6" s="11"/>
      <c r="H6" s="11" t="s">
        <v>1138</v>
      </c>
      <c r="I6" s="11" t="s">
        <v>1139</v>
      </c>
      <c r="J6" s="11" t="s">
        <v>1140</v>
      </c>
      <c r="K6" s="11" t="s">
        <v>1141</v>
      </c>
      <c r="L6" s="11" t="s">
        <v>74</v>
      </c>
      <c r="N6" s="47"/>
      <c r="O6" s="47"/>
      <c r="P6" s="47"/>
      <c r="Q6" s="7"/>
    </row>
    <row r="7" spans="1:18" x14ac:dyDescent="0.25">
      <c r="A7" s="17" t="s">
        <v>1142</v>
      </c>
      <c r="B7"/>
      <c r="E7"/>
      <c r="F7"/>
      <c r="G7"/>
      <c r="H7"/>
      <c r="I7"/>
      <c r="J7"/>
      <c r="K7"/>
      <c r="L7"/>
    </row>
    <row r="8" spans="1:18" x14ac:dyDescent="0.25">
      <c r="B8"/>
      <c r="D8" s="9"/>
      <c r="E8"/>
      <c r="F8"/>
      <c r="G8"/>
      <c r="H8"/>
      <c r="I8"/>
      <c r="J8"/>
      <c r="K8"/>
      <c r="L8"/>
    </row>
    <row r="9" spans="1:18" x14ac:dyDescent="0.25">
      <c r="B9" s="8" t="s">
        <v>1143</v>
      </c>
      <c r="C9" s="18" t="s">
        <v>1144</v>
      </c>
      <c r="D9" s="9">
        <v>0.74800788697372522</v>
      </c>
      <c r="E9" s="9">
        <v>0.25899088893854161</v>
      </c>
      <c r="F9" s="9">
        <v>1.01</v>
      </c>
      <c r="H9" s="9">
        <v>94.56896828740436</v>
      </c>
      <c r="I9" s="9">
        <v>37.915520578808213</v>
      </c>
      <c r="J9" s="9">
        <v>3.4626175197790205</v>
      </c>
      <c r="K9" s="9">
        <v>0.86393821134031312</v>
      </c>
      <c r="L9" s="9">
        <v>136.81</v>
      </c>
      <c r="M9" s="9"/>
      <c r="N9" s="9"/>
      <c r="O9" s="9"/>
      <c r="P9" s="9"/>
      <c r="R9" s="48"/>
    </row>
    <row r="10" spans="1:18" x14ac:dyDescent="0.25">
      <c r="B10" s="8" t="s">
        <v>1145</v>
      </c>
      <c r="C10" s="18" t="s">
        <v>1146</v>
      </c>
      <c r="D10" s="9">
        <v>0.83691094672652</v>
      </c>
      <c r="E10" s="9">
        <v>0.28977276019378595</v>
      </c>
      <c r="F10" s="9">
        <v>1.1299999999999999</v>
      </c>
      <c r="H10" s="9">
        <v>110.41389115934165</v>
      </c>
      <c r="I10" s="9">
        <v>34.537590556271169</v>
      </c>
      <c r="J10" s="9">
        <v>3.4626175197790205</v>
      </c>
      <c r="K10" s="9">
        <v>0.94911521809217503</v>
      </c>
      <c r="L10" s="9">
        <v>149.36000000000001</v>
      </c>
      <c r="M10" s="14"/>
      <c r="N10" s="9"/>
      <c r="O10" s="9"/>
      <c r="P10" s="9"/>
      <c r="R10" s="48"/>
    </row>
    <row r="11" spans="1:18" x14ac:dyDescent="0.25">
      <c r="B11" s="8" t="s">
        <v>1147</v>
      </c>
      <c r="C11" s="18" t="s">
        <v>1148</v>
      </c>
      <c r="D11" s="9">
        <v>1.4997306696674868</v>
      </c>
      <c r="E11" s="9">
        <v>0.51926802654050142</v>
      </c>
      <c r="F11" s="9">
        <v>2.02</v>
      </c>
      <c r="H11" s="9">
        <v>210.35279402011909</v>
      </c>
      <c r="I11" s="9">
        <v>54.542057468351999</v>
      </c>
      <c r="J11" s="9">
        <v>4.5879682137072031</v>
      </c>
      <c r="K11" s="9">
        <v>0.71722379959842286</v>
      </c>
      <c r="L11" s="9">
        <v>270.2</v>
      </c>
      <c r="M11" s="14"/>
      <c r="N11" s="9"/>
      <c r="O11" s="9"/>
      <c r="P11" s="9"/>
      <c r="R11" s="48"/>
    </row>
    <row r="12" spans="1:18" x14ac:dyDescent="0.25">
      <c r="B12" s="8" t="s">
        <v>1149</v>
      </c>
      <c r="C12" s="18" t="s">
        <v>1150</v>
      </c>
      <c r="D12" s="9">
        <v>1.6097646485411488</v>
      </c>
      <c r="E12" s="9">
        <v>0.55736628525971121</v>
      </c>
      <c r="F12" s="9">
        <v>2.17</v>
      </c>
      <c r="H12" s="9">
        <v>223.55370999148241</v>
      </c>
      <c r="I12" s="9">
        <v>57.018927211639983</v>
      </c>
      <c r="J12" s="9">
        <v>4.5879682137072031</v>
      </c>
      <c r="K12" s="9">
        <v>0.83831353199815672</v>
      </c>
      <c r="L12" s="9">
        <v>286</v>
      </c>
      <c r="M12" s="14"/>
      <c r="N12" s="9"/>
      <c r="O12" s="9"/>
      <c r="P12" s="9"/>
      <c r="R12" s="48"/>
    </row>
    <row r="13" spans="1:18" x14ac:dyDescent="0.25">
      <c r="B13" s="8" t="s">
        <v>1151</v>
      </c>
      <c r="C13" s="18" t="s">
        <v>1152</v>
      </c>
      <c r="D13" s="9">
        <v>1.3215144900628284</v>
      </c>
      <c r="E13" s="9">
        <v>0.45756230447147372</v>
      </c>
      <c r="F13" s="9">
        <v>1.78</v>
      </c>
      <c r="H13" s="9">
        <v>182.75459080306589</v>
      </c>
      <c r="I13" s="9">
        <v>50.657558242959539</v>
      </c>
      <c r="J13" s="9">
        <v>5.0099747239302701</v>
      </c>
      <c r="K13" s="9">
        <v>0.71722379959842286</v>
      </c>
      <c r="L13" s="9">
        <v>239.14</v>
      </c>
      <c r="M13" s="14"/>
      <c r="N13" s="9"/>
      <c r="O13" s="9"/>
      <c r="P13" s="9"/>
      <c r="R13" s="48"/>
    </row>
    <row r="14" spans="1:18" x14ac:dyDescent="0.25">
      <c r="B14" s="8" t="s">
        <v>1153</v>
      </c>
      <c r="C14" s="18" t="s">
        <v>1154</v>
      </c>
      <c r="D14" s="9">
        <v>1.4407270553465112</v>
      </c>
      <c r="E14" s="9">
        <v>0.49883856477987559</v>
      </c>
      <c r="F14" s="9">
        <v>1.94</v>
      </c>
      <c r="H14" s="9">
        <v>198.95485785820696</v>
      </c>
      <c r="I14" s="9">
        <v>51.369520824054206</v>
      </c>
      <c r="J14" s="9">
        <v>5.0099747239302701</v>
      </c>
      <c r="K14" s="9">
        <v>0.83831353199815672</v>
      </c>
      <c r="L14" s="9">
        <v>256.17</v>
      </c>
      <c r="M14" s="14"/>
      <c r="N14" s="9"/>
      <c r="O14" s="9"/>
      <c r="P14" s="9"/>
      <c r="R14" s="48"/>
    </row>
    <row r="15" spans="1:18" x14ac:dyDescent="0.25">
      <c r="B15" s="8" t="s">
        <v>1155</v>
      </c>
      <c r="C15" s="18" t="s">
        <v>1156</v>
      </c>
      <c r="D15" s="9">
        <v>1.8344421264671058</v>
      </c>
      <c r="E15" s="9">
        <v>0.63515880689733029</v>
      </c>
      <c r="F15" s="9">
        <v>2.4700000000000002</v>
      </c>
      <c r="H15" s="9">
        <v>263.7213638881218</v>
      </c>
      <c r="I15" s="9">
        <v>60.137610286585272</v>
      </c>
      <c r="J15" s="9">
        <v>5.0099747239302701</v>
      </c>
      <c r="K15" s="9">
        <v>0.71722379959842286</v>
      </c>
      <c r="L15" s="9">
        <v>329.59</v>
      </c>
      <c r="M15" s="14"/>
      <c r="N15" s="9"/>
      <c r="O15" s="9"/>
      <c r="P15" s="9"/>
      <c r="R15" s="48"/>
    </row>
    <row r="16" spans="1:18" x14ac:dyDescent="0.25">
      <c r="B16" s="8" t="s">
        <v>1157</v>
      </c>
      <c r="C16" s="18" t="s">
        <v>1158</v>
      </c>
      <c r="D16" s="9">
        <v>1.9823650555549173</v>
      </c>
      <c r="E16" s="9">
        <v>0.68637576806313005</v>
      </c>
      <c r="F16" s="9">
        <v>2.67</v>
      </c>
      <c r="H16" s="9">
        <v>282.29699707702372</v>
      </c>
      <c r="I16" s="9">
        <v>62.60606220553904</v>
      </c>
      <c r="J16" s="9">
        <v>5.0099747239302701</v>
      </c>
      <c r="K16" s="9">
        <v>0.83831353199815672</v>
      </c>
      <c r="L16" s="9">
        <v>350.75</v>
      </c>
      <c r="M16" s="14"/>
      <c r="N16" s="9"/>
      <c r="O16" s="9"/>
      <c r="P16" s="9"/>
      <c r="R16" s="48"/>
    </row>
    <row r="17" spans="2:18" x14ac:dyDescent="0.25">
      <c r="B17" s="8" t="s">
        <v>1159</v>
      </c>
      <c r="C17" s="18" t="s">
        <v>1160</v>
      </c>
      <c r="D17" s="9">
        <v>2.4384596140277668</v>
      </c>
      <c r="E17" s="9">
        <v>0.84429433709964086</v>
      </c>
      <c r="F17" s="9">
        <v>3.28</v>
      </c>
      <c r="H17" s="9">
        <v>353.0063647018772</v>
      </c>
      <c r="I17" s="9">
        <v>76.999619931751241</v>
      </c>
      <c r="J17" s="9">
        <v>5.0099747239302701</v>
      </c>
      <c r="K17" s="9">
        <v>0.44521063261351368</v>
      </c>
      <c r="L17" s="9">
        <v>435.46</v>
      </c>
      <c r="M17" s="14"/>
      <c r="N17" s="9"/>
      <c r="O17" s="9"/>
      <c r="P17" s="9"/>
      <c r="R17" s="48"/>
    </row>
    <row r="18" spans="2:18" x14ac:dyDescent="0.25">
      <c r="B18" s="8" t="s">
        <v>1161</v>
      </c>
      <c r="C18" s="18" t="s">
        <v>1162</v>
      </c>
      <c r="D18" s="9">
        <v>2.5510701794890487</v>
      </c>
      <c r="E18" s="9">
        <v>0.88328471535712794</v>
      </c>
      <c r="F18" s="9">
        <v>3.43</v>
      </c>
      <c r="H18" s="9">
        <v>365.9383140451605</v>
      </c>
      <c r="I18" s="9">
        <v>80.134743249185874</v>
      </c>
      <c r="J18" s="9">
        <v>5.0099747239302701</v>
      </c>
      <c r="K18" s="9">
        <v>0.52782703866550607</v>
      </c>
      <c r="L18" s="9">
        <v>451.61</v>
      </c>
      <c r="M18" s="14"/>
      <c r="N18" s="9"/>
      <c r="O18" s="9"/>
      <c r="P18" s="9"/>
      <c r="R18" s="48"/>
    </row>
    <row r="19" spans="2:18" x14ac:dyDescent="0.25">
      <c r="B19" s="8" t="s">
        <v>1163</v>
      </c>
      <c r="C19" s="18" t="s">
        <v>1164</v>
      </c>
      <c r="D19" s="9">
        <v>1.3085741848999055</v>
      </c>
      <c r="E19" s="9">
        <v>0.45308184217201808</v>
      </c>
      <c r="F19" s="9">
        <v>1.76</v>
      </c>
      <c r="H19" s="9">
        <v>177.55003916815463</v>
      </c>
      <c r="I19" s="9">
        <v>53.698970966562058</v>
      </c>
      <c r="J19" s="9">
        <v>4.111858304737587</v>
      </c>
      <c r="K19" s="9">
        <v>0.43699965863540269</v>
      </c>
      <c r="L19" s="9">
        <v>235.8</v>
      </c>
      <c r="M19" s="14"/>
      <c r="N19" s="9"/>
      <c r="O19" s="9"/>
      <c r="P19" s="9"/>
      <c r="R19" s="48"/>
    </row>
    <row r="20" spans="2:18" x14ac:dyDescent="0.25">
      <c r="B20" s="8" t="s">
        <v>1165</v>
      </c>
      <c r="C20" s="18" t="s">
        <v>1166</v>
      </c>
      <c r="D20" s="9">
        <v>1.7796133462372037</v>
      </c>
      <c r="E20" s="9">
        <v>0.61617484325410077</v>
      </c>
      <c r="F20" s="9">
        <v>2.4</v>
      </c>
      <c r="H20" s="9">
        <v>238.51405239897775</v>
      </c>
      <c r="I20" s="9">
        <v>59.675720974103285</v>
      </c>
      <c r="J20" s="9">
        <v>4.111858304737587</v>
      </c>
      <c r="K20" s="9">
        <v>0.52375694380566651</v>
      </c>
      <c r="L20" s="9">
        <v>302.83</v>
      </c>
      <c r="M20" s="14"/>
      <c r="N20" s="9"/>
      <c r="O20" s="9"/>
      <c r="P20" s="9"/>
      <c r="R20" s="48"/>
    </row>
    <row r="21" spans="2:18" x14ac:dyDescent="0.25">
      <c r="B21" s="8" t="s">
        <v>1167</v>
      </c>
      <c r="C21" s="18" t="s">
        <v>1168</v>
      </c>
      <c r="D21" s="9">
        <v>2.9293304046998703</v>
      </c>
      <c r="E21" s="9">
        <v>1.0142538584416914</v>
      </c>
      <c r="F21" s="9">
        <v>3.94</v>
      </c>
      <c r="H21" s="9">
        <v>422.85217605795731</v>
      </c>
      <c r="I21" s="9">
        <v>93.744753170762408</v>
      </c>
      <c r="J21" s="9">
        <v>5.0099747239302701</v>
      </c>
      <c r="K21" s="9">
        <v>0.71722379959842286</v>
      </c>
      <c r="L21" s="9">
        <v>522.32000000000005</v>
      </c>
      <c r="M21" s="14"/>
      <c r="N21" s="9"/>
      <c r="O21" s="9"/>
      <c r="P21" s="9"/>
      <c r="R21" s="48"/>
    </row>
    <row r="22" spans="2:18" x14ac:dyDescent="0.25">
      <c r="B22" s="8" t="s">
        <v>1169</v>
      </c>
      <c r="C22" s="18" t="s">
        <v>1170</v>
      </c>
      <c r="D22" s="9">
        <v>2.8835564578861841</v>
      </c>
      <c r="E22" s="9">
        <v>0.99840504804550023</v>
      </c>
      <c r="F22" s="9">
        <v>3.88</v>
      </c>
      <c r="H22" s="9">
        <v>415.93106178838769</v>
      </c>
      <c r="I22" s="9">
        <v>94.199760977726115</v>
      </c>
      <c r="J22" s="9">
        <v>5.0099747239302701</v>
      </c>
      <c r="K22" s="9">
        <v>0.83831353199815672</v>
      </c>
      <c r="L22" s="9">
        <v>515.98</v>
      </c>
      <c r="M22" s="14"/>
      <c r="N22" s="9"/>
      <c r="O22" s="9"/>
      <c r="P22" s="9"/>
      <c r="R22" s="48"/>
    </row>
    <row r="23" spans="2:18" x14ac:dyDescent="0.25">
      <c r="C23" s="18"/>
      <c r="D23" s="9"/>
      <c r="M23" s="14"/>
      <c r="N23" s="9"/>
      <c r="O23" s="9"/>
      <c r="P23" s="9"/>
      <c r="R23" s="48"/>
    </row>
    <row r="24" spans="2:18" x14ac:dyDescent="0.25">
      <c r="B24" s="8" t="s">
        <v>1171</v>
      </c>
      <c r="C24" s="18" t="s">
        <v>1172</v>
      </c>
      <c r="D24" s="9">
        <v>0.79487106281374054</v>
      </c>
      <c r="E24" s="9">
        <v>0.27521683492206994</v>
      </c>
      <c r="F24" s="9">
        <v>1.07</v>
      </c>
      <c r="H24" s="9">
        <v>100.24194997400738</v>
      </c>
      <c r="I24" s="9">
        <v>40.893006467407595</v>
      </c>
      <c r="J24" s="9">
        <v>34.020217131828872</v>
      </c>
      <c r="K24" s="9">
        <v>2.8106789808938188</v>
      </c>
      <c r="L24" s="9">
        <v>177.97</v>
      </c>
      <c r="M24" s="14"/>
      <c r="N24" s="9"/>
      <c r="O24" s="9"/>
      <c r="P24" s="9"/>
      <c r="R24" s="48"/>
    </row>
    <row r="25" spans="2:18" x14ac:dyDescent="0.25">
      <c r="B25" s="8" t="s">
        <v>1173</v>
      </c>
      <c r="C25" s="18" t="s">
        <v>1174</v>
      </c>
      <c r="D25" s="9">
        <v>0.98494818451431565</v>
      </c>
      <c r="E25" s="9">
        <v>0.34102929970138918</v>
      </c>
      <c r="F25" s="9">
        <v>1.33</v>
      </c>
      <c r="H25" s="9">
        <v>121.5514936547695</v>
      </c>
      <c r="I25" s="9">
        <v>46.743116431176418</v>
      </c>
      <c r="J25" s="9">
        <v>34.528789080046415</v>
      </c>
      <c r="K25" s="9">
        <v>3.0877881761932091</v>
      </c>
      <c r="L25" s="9">
        <v>205.91</v>
      </c>
      <c r="M25" s="14"/>
      <c r="N25" s="9"/>
      <c r="O25" s="9"/>
      <c r="P25" s="9"/>
      <c r="R25" s="48"/>
    </row>
    <row r="26" spans="2:18" x14ac:dyDescent="0.25">
      <c r="B26" s="8" t="s">
        <v>1175</v>
      </c>
      <c r="C26" s="18" t="s">
        <v>1176</v>
      </c>
      <c r="D26" s="9">
        <v>1.5513891486612286</v>
      </c>
      <c r="E26" s="9">
        <v>0.53715430237902362</v>
      </c>
      <c r="F26" s="9">
        <v>2.09</v>
      </c>
      <c r="H26" s="9">
        <v>215.98300620081011</v>
      </c>
      <c r="I26" s="9">
        <v>58.627183018520576</v>
      </c>
      <c r="J26" s="9">
        <v>33.511364400758026</v>
      </c>
      <c r="K26" s="9">
        <v>4.0757297501088932</v>
      </c>
      <c r="L26" s="9">
        <v>312.2</v>
      </c>
      <c r="M26" s="14"/>
      <c r="N26" s="9"/>
      <c r="O26" s="9"/>
      <c r="P26" s="9"/>
      <c r="R26" s="48"/>
    </row>
    <row r="27" spans="2:18" x14ac:dyDescent="0.25">
      <c r="B27" s="8" t="s">
        <v>1177</v>
      </c>
      <c r="C27" s="18" t="s">
        <v>1178</v>
      </c>
      <c r="D27" s="9">
        <v>1.7296760348934841</v>
      </c>
      <c r="E27" s="9">
        <v>0.59888450597111276</v>
      </c>
      <c r="F27" s="9">
        <v>2.33</v>
      </c>
      <c r="H27" s="9">
        <v>236.52189335722687</v>
      </c>
      <c r="I27" s="9">
        <v>63.251476936412885</v>
      </c>
      <c r="J27" s="9">
        <v>34.539609759795738</v>
      </c>
      <c r="K27" s="9">
        <v>4.7504433479895534</v>
      </c>
      <c r="L27" s="9">
        <v>339.06</v>
      </c>
      <c r="M27" s="14"/>
      <c r="N27" s="9"/>
      <c r="O27" s="9"/>
      <c r="P27" s="9"/>
      <c r="R27" s="48"/>
    </row>
    <row r="28" spans="2:18" x14ac:dyDescent="0.25">
      <c r="B28" s="8" t="s">
        <v>1179</v>
      </c>
      <c r="C28" s="18" t="s">
        <v>1180</v>
      </c>
      <c r="D28" s="9">
        <v>1.4100683737921911</v>
      </c>
      <c r="E28" s="9">
        <v>0.48822327672247023</v>
      </c>
      <c r="F28" s="9">
        <v>1.9</v>
      </c>
      <c r="H28" s="9">
        <v>194.72758587070632</v>
      </c>
      <c r="I28" s="9">
        <v>55.323958735431454</v>
      </c>
      <c r="J28" s="9">
        <v>33.424798962763546</v>
      </c>
      <c r="K28" s="9">
        <v>4.0874493519170674</v>
      </c>
      <c r="L28" s="9">
        <v>287.56</v>
      </c>
      <c r="M28" s="14"/>
      <c r="N28" s="9"/>
      <c r="O28" s="9"/>
      <c r="P28" s="9"/>
      <c r="R28" s="48"/>
    </row>
    <row r="29" spans="2:18" x14ac:dyDescent="0.25">
      <c r="B29" s="8" t="s">
        <v>1181</v>
      </c>
      <c r="C29" s="18" t="s">
        <v>1182</v>
      </c>
      <c r="D29" s="9">
        <v>1.5948263155732583</v>
      </c>
      <c r="E29" s="9">
        <v>0.55219402410847329</v>
      </c>
      <c r="F29" s="9">
        <v>2.15</v>
      </c>
      <c r="H29" s="9">
        <v>214.71618456045908</v>
      </c>
      <c r="I29" s="9">
        <v>61.089300329349513</v>
      </c>
      <c r="J29" s="9">
        <v>35.297057342247392</v>
      </c>
      <c r="K29" s="9">
        <v>4.7504433479895534</v>
      </c>
      <c r="L29" s="9">
        <v>315.85000000000002</v>
      </c>
      <c r="M29" s="14"/>
      <c r="N29" s="9"/>
      <c r="O29" s="9"/>
      <c r="P29" s="9"/>
      <c r="R29" s="48"/>
    </row>
    <row r="30" spans="2:18" x14ac:dyDescent="0.25">
      <c r="B30" s="8" t="s">
        <v>1183</v>
      </c>
      <c r="C30" s="18" t="s">
        <v>1184</v>
      </c>
      <c r="D30" s="9">
        <v>1.8653734592298481</v>
      </c>
      <c r="E30" s="9">
        <v>0.64586849794174817</v>
      </c>
      <c r="F30" s="9">
        <v>2.5099999999999998</v>
      </c>
      <c r="H30" s="9">
        <v>264.71927058800674</v>
      </c>
      <c r="I30" s="9">
        <v>65.380103895336447</v>
      </c>
      <c r="J30" s="9">
        <v>34.507147720547813</v>
      </c>
      <c r="K30" s="9">
        <v>4.0759877995325695</v>
      </c>
      <c r="L30" s="9">
        <v>368.68</v>
      </c>
      <c r="M30" s="14"/>
      <c r="N30" s="9"/>
      <c r="O30" s="9"/>
      <c r="P30" s="9"/>
      <c r="R30" s="48"/>
    </row>
    <row r="31" spans="2:18" x14ac:dyDescent="0.25">
      <c r="B31" s="8" t="s">
        <v>1185</v>
      </c>
      <c r="C31" s="18" t="s">
        <v>1186</v>
      </c>
      <c r="D31" s="9">
        <v>2.1449033970975728</v>
      </c>
      <c r="E31" s="9">
        <v>0.74265318210623543</v>
      </c>
      <c r="F31" s="9">
        <v>2.89</v>
      </c>
      <c r="H31" s="9">
        <v>296.50454959753068</v>
      </c>
      <c r="I31" s="9">
        <v>73.0325295084142</v>
      </c>
      <c r="J31" s="9">
        <v>36.379125317178335</v>
      </c>
      <c r="K31" s="9">
        <v>4.7504433479895534</v>
      </c>
      <c r="L31" s="9">
        <v>410.67</v>
      </c>
      <c r="M31" s="14"/>
      <c r="N31" s="9"/>
      <c r="O31" s="9"/>
      <c r="P31" s="9"/>
      <c r="R31" s="48"/>
    </row>
    <row r="32" spans="2:18" x14ac:dyDescent="0.25">
      <c r="B32" s="8" t="s">
        <v>1187</v>
      </c>
      <c r="C32" s="18" t="s">
        <v>1188</v>
      </c>
      <c r="D32" s="9">
        <v>2.4784604799082262</v>
      </c>
      <c r="E32" s="9">
        <v>0.85814427102828594</v>
      </c>
      <c r="F32" s="9">
        <v>3.34</v>
      </c>
      <c r="H32" s="9">
        <v>359.65521894014825</v>
      </c>
      <c r="I32" s="9">
        <v>78.589312935608916</v>
      </c>
      <c r="J32" s="9">
        <v>35.567012770273507</v>
      </c>
      <c r="K32" s="9">
        <v>5.1431034292480788</v>
      </c>
      <c r="L32" s="9">
        <v>478.95</v>
      </c>
      <c r="M32" s="14"/>
      <c r="N32" s="9"/>
      <c r="O32" s="9"/>
      <c r="P32" s="9"/>
      <c r="R32" s="48"/>
    </row>
    <row r="33" spans="1:18" x14ac:dyDescent="0.25">
      <c r="B33" s="8" t="s">
        <v>1189</v>
      </c>
      <c r="C33" s="18" t="s">
        <v>1190</v>
      </c>
      <c r="D33" s="9">
        <v>2.680177963313739</v>
      </c>
      <c r="E33" s="9">
        <v>0.92798710457513944</v>
      </c>
      <c r="F33" s="9">
        <v>3.61</v>
      </c>
      <c r="H33" s="9">
        <v>378.92705480175943</v>
      </c>
      <c r="I33" s="9">
        <v>87.288582730044183</v>
      </c>
      <c r="J33" s="9">
        <v>37.428731252861347</v>
      </c>
      <c r="K33" s="9">
        <v>6.0700109446533164</v>
      </c>
      <c r="L33" s="9">
        <v>509.71</v>
      </c>
      <c r="M33" s="14"/>
      <c r="N33" s="9"/>
      <c r="O33" s="9"/>
      <c r="P33" s="9"/>
      <c r="R33" s="48"/>
    </row>
    <row r="34" spans="1:18" x14ac:dyDescent="0.25">
      <c r="B34" s="8" t="s">
        <v>1191</v>
      </c>
      <c r="C34" s="18" t="s">
        <v>1192</v>
      </c>
      <c r="D34" s="9">
        <v>1.3184516068762573</v>
      </c>
      <c r="E34" s="9">
        <v>0.45650180918389838</v>
      </c>
      <c r="F34" s="9">
        <v>1.77</v>
      </c>
      <c r="H34" s="9">
        <v>179.10099733347536</v>
      </c>
      <c r="I34" s="9">
        <v>55.530447183105196</v>
      </c>
      <c r="J34" s="9">
        <v>32.548043120216171</v>
      </c>
      <c r="K34" s="9">
        <v>5.4187365503890073</v>
      </c>
      <c r="L34" s="9">
        <v>272.60000000000002</v>
      </c>
      <c r="M34" s="14"/>
      <c r="N34" s="9"/>
      <c r="O34" s="9"/>
      <c r="P34" s="9"/>
      <c r="R34" s="48"/>
    </row>
    <row r="35" spans="1:18" x14ac:dyDescent="0.25">
      <c r="B35" s="8" t="s">
        <v>1193</v>
      </c>
      <c r="C35" s="18" t="s">
        <v>1194</v>
      </c>
      <c r="D35" s="9">
        <v>1.8802041611393994</v>
      </c>
      <c r="E35" s="9">
        <v>0.6510034928235231</v>
      </c>
      <c r="F35" s="9">
        <v>2.5299999999999998</v>
      </c>
      <c r="H35" s="9">
        <v>247.76211120743812</v>
      </c>
      <c r="I35" s="9">
        <v>65.673829380311517</v>
      </c>
      <c r="J35" s="9">
        <v>44.234938815176989</v>
      </c>
      <c r="K35" s="9">
        <v>6.4526855476858085</v>
      </c>
      <c r="L35" s="9">
        <v>364.12</v>
      </c>
      <c r="M35" s="14"/>
      <c r="N35" s="9"/>
      <c r="O35" s="9"/>
      <c r="P35" s="9"/>
      <c r="R35" s="48"/>
    </row>
    <row r="36" spans="1:18" x14ac:dyDescent="0.25">
      <c r="B36" s="8" t="s">
        <v>1195</v>
      </c>
      <c r="C36" s="18" t="s">
        <v>1196</v>
      </c>
      <c r="D36" s="9">
        <v>2.9405528198395183</v>
      </c>
      <c r="E36" s="9">
        <v>1.018139517033894</v>
      </c>
      <c r="F36" s="9">
        <v>3.96</v>
      </c>
      <c r="H36" s="9">
        <v>423.71104063567077</v>
      </c>
      <c r="I36" s="9">
        <v>95.036874809372549</v>
      </c>
      <c r="J36" s="9">
        <v>35.535112296732201</v>
      </c>
      <c r="K36" s="9">
        <v>4.0642681977243953</v>
      </c>
      <c r="L36" s="9">
        <v>558.35</v>
      </c>
      <c r="M36" s="14"/>
      <c r="N36" s="9"/>
      <c r="O36" s="9"/>
      <c r="P36" s="9"/>
      <c r="R36" s="48"/>
    </row>
    <row r="37" spans="1:18" x14ac:dyDescent="0.25">
      <c r="B37" s="8" t="s">
        <v>1197</v>
      </c>
      <c r="C37" s="18" t="s">
        <v>1198</v>
      </c>
      <c r="D37" s="9">
        <v>2.98663056134074</v>
      </c>
      <c r="E37" s="9">
        <v>1.0340935135618758</v>
      </c>
      <c r="F37" s="9">
        <v>4.0199999999999996</v>
      </c>
      <c r="H37" s="9">
        <v>429.86363663134313</v>
      </c>
      <c r="I37" s="9">
        <v>95.672028259922854</v>
      </c>
      <c r="J37" s="9">
        <v>37.428731252861347</v>
      </c>
      <c r="K37" s="9">
        <v>4.7504433479895534</v>
      </c>
      <c r="L37" s="9">
        <v>567.71</v>
      </c>
      <c r="M37" s="14"/>
      <c r="N37" s="9"/>
      <c r="O37" s="9"/>
      <c r="P37" s="9"/>
      <c r="R37" s="48"/>
    </row>
    <row r="38" spans="1:18" x14ac:dyDescent="0.25">
      <c r="A38" s="17"/>
      <c r="C38" s="18"/>
      <c r="D38" s="9"/>
      <c r="M38" s="14"/>
      <c r="N38" s="9"/>
      <c r="O38" s="9"/>
      <c r="P38" s="9"/>
      <c r="R38" s="48"/>
    </row>
    <row r="39" spans="1:18" x14ac:dyDescent="0.25">
      <c r="A39" s="5" t="s">
        <v>1199</v>
      </c>
      <c r="C39" s="18"/>
      <c r="D39" s="9"/>
      <c r="M39" s="14"/>
      <c r="N39" s="9"/>
      <c r="O39" s="9"/>
      <c r="P39" s="9"/>
      <c r="R39" s="48"/>
    </row>
    <row r="40" spans="1:18" x14ac:dyDescent="0.25">
      <c r="B40" s="8" t="s">
        <v>1200</v>
      </c>
      <c r="C40" s="18" t="s">
        <v>1201</v>
      </c>
      <c r="D40" s="9">
        <v>0.79487106281374054</v>
      </c>
      <c r="E40" s="9">
        <v>0.27521683492206994</v>
      </c>
      <c r="F40" s="9">
        <v>1.07</v>
      </c>
      <c r="H40" s="9">
        <v>100.24194997400738</v>
      </c>
      <c r="I40" s="9">
        <v>40.911600162993608</v>
      </c>
      <c r="J40" s="9">
        <v>38.263976496933516</v>
      </c>
      <c r="K40" s="9">
        <v>3.2593319637595002</v>
      </c>
      <c r="L40" s="9">
        <v>182.68</v>
      </c>
      <c r="M40" s="14"/>
      <c r="N40" s="9"/>
      <c r="O40" s="9"/>
      <c r="P40" s="9"/>
      <c r="R40" s="48"/>
    </row>
    <row r="41" spans="1:18" x14ac:dyDescent="0.25">
      <c r="B41" s="8" t="s">
        <v>1202</v>
      </c>
      <c r="C41" s="18" t="s">
        <v>1203</v>
      </c>
      <c r="D41" s="9">
        <v>1.5513891486612286</v>
      </c>
      <c r="E41" s="9">
        <v>0.53715430237902362</v>
      </c>
      <c r="F41" s="9">
        <v>2.09</v>
      </c>
      <c r="H41" s="9">
        <v>215.98300620081011</v>
      </c>
      <c r="I41" s="9">
        <v>58.646174190493312</v>
      </c>
      <c r="J41" s="9">
        <v>37.679793649652083</v>
      </c>
      <c r="K41" s="9">
        <v>4.7240519960562803</v>
      </c>
      <c r="L41" s="9">
        <v>317.02999999999997</v>
      </c>
      <c r="M41" s="14"/>
      <c r="N41" s="9"/>
      <c r="O41" s="9"/>
      <c r="P41" s="9"/>
      <c r="R41" s="48"/>
    </row>
    <row r="42" spans="1:18" x14ac:dyDescent="0.25">
      <c r="B42" s="8" t="s">
        <v>1204</v>
      </c>
      <c r="C42" s="18" t="s">
        <v>1205</v>
      </c>
      <c r="D42" s="9">
        <v>1.4100683737921911</v>
      </c>
      <c r="E42" s="9">
        <v>0.48822327672247023</v>
      </c>
      <c r="F42" s="9">
        <v>1.9</v>
      </c>
      <c r="H42" s="9">
        <v>194.72758587070632</v>
      </c>
      <c r="I42" s="9">
        <v>55.342829030036583</v>
      </c>
      <c r="J42" s="9">
        <v>37.570259365786811</v>
      </c>
      <c r="K42" s="9">
        <v>4.7240519960562803</v>
      </c>
      <c r="L42" s="9">
        <v>292.36</v>
      </c>
      <c r="M42" s="14"/>
      <c r="N42" s="9"/>
      <c r="O42" s="9"/>
      <c r="P42" s="9"/>
      <c r="R42" s="48"/>
    </row>
    <row r="43" spans="1:18" x14ac:dyDescent="0.25">
      <c r="B43" s="8" t="s">
        <v>1206</v>
      </c>
      <c r="C43" s="18" t="s">
        <v>1207</v>
      </c>
      <c r="D43" s="9">
        <v>1.8653734592298481</v>
      </c>
      <c r="E43" s="9">
        <v>0.64586849794174817</v>
      </c>
      <c r="F43" s="9">
        <v>2.5099999999999998</v>
      </c>
      <c r="H43" s="9">
        <v>264.71927058800674</v>
      </c>
      <c r="I43" s="9">
        <v>65.399614579942778</v>
      </c>
      <c r="J43" s="9">
        <v>38.799477440274821</v>
      </c>
      <c r="K43" s="9">
        <v>4.7240519960562803</v>
      </c>
      <c r="L43" s="9">
        <v>373.64</v>
      </c>
      <c r="M43" s="14"/>
      <c r="N43" s="9"/>
      <c r="O43" s="9"/>
      <c r="P43" s="9"/>
      <c r="R43" s="48"/>
    </row>
    <row r="44" spans="1:18" x14ac:dyDescent="0.25">
      <c r="B44" s="8" t="s">
        <v>1208</v>
      </c>
      <c r="C44" s="18" t="s">
        <v>1209</v>
      </c>
      <c r="D44" s="9">
        <v>2.4784604799082262</v>
      </c>
      <c r="E44" s="9">
        <v>0.85814427102828594</v>
      </c>
      <c r="F44" s="9">
        <v>3.34</v>
      </c>
      <c r="H44" s="9">
        <v>359.65521894014825</v>
      </c>
      <c r="I44" s="9">
        <v>78.609844664710153</v>
      </c>
      <c r="J44" s="9">
        <v>39.967843134837679</v>
      </c>
      <c r="K44" s="9">
        <v>5.9512498609535811</v>
      </c>
      <c r="L44" s="9">
        <v>484.18</v>
      </c>
      <c r="M44" s="14"/>
      <c r="N44" s="9"/>
      <c r="O44" s="9"/>
      <c r="P44" s="9"/>
      <c r="R44" s="48"/>
    </row>
    <row r="45" spans="1:18" x14ac:dyDescent="0.25">
      <c r="C45" s="18"/>
      <c r="D45" s="9"/>
    </row>
    <row r="46" spans="1:18" x14ac:dyDescent="0.25">
      <c r="C46" s="18"/>
      <c r="D46" s="9"/>
    </row>
  </sheetData>
  <sheetProtection sheet="1" objects="1" scenarios="1"/>
  <mergeCells count="3">
    <mergeCell ref="D5:F5"/>
    <mergeCell ref="H5:L5"/>
    <mergeCell ref="N5:P5"/>
  </mergeCells>
  <conditionalFormatting sqref="R9:R44">
    <cfRule type="top10" dxfId="1" priority="1" bottom="1" rank="2"/>
    <cfRule type="top10" dxfId="0" priority="2" rank="2"/>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429FD-3694-4C31-8804-22967883DD90}">
  <sheetPr>
    <tabColor rgb="FFFFC000"/>
  </sheetPr>
  <dimension ref="A1:M311"/>
  <sheetViews>
    <sheetView zoomScaleNormal="100" workbookViewId="0">
      <pane ySplit="4" topLeftCell="A5" activePane="bottomLeft" state="frozen"/>
      <selection activeCell="G9" sqref="G9"/>
      <selection pane="bottomLeft" activeCell="E10" sqref="E10"/>
    </sheetView>
  </sheetViews>
  <sheetFormatPr defaultColWidth="0" defaultRowHeight="15" zeroHeight="1" x14ac:dyDescent="0.25"/>
  <cols>
    <col min="1" max="1" width="9.7109375" customWidth="1"/>
    <col min="2" max="2" width="12.85546875" style="8" customWidth="1"/>
    <col min="3" max="3" width="40.28515625" customWidth="1"/>
    <col min="4" max="4" width="25.7109375" customWidth="1"/>
    <col min="5" max="6" width="25.7109375" style="9" customWidth="1"/>
    <col min="7" max="7" width="1.7109375" style="9" customWidth="1"/>
    <col min="8" max="12" width="25.7109375" style="9" customWidth="1"/>
    <col min="13" max="13" width="0" hidden="1" customWidth="1"/>
    <col min="14" max="16384" width="9.140625" hidden="1"/>
  </cols>
  <sheetData>
    <row r="1" spans="1:13" x14ac:dyDescent="0.25">
      <c r="A1" s="7" t="s">
        <v>1210</v>
      </c>
    </row>
    <row r="2" spans="1:13" ht="15.75" thickBot="1" x14ac:dyDescent="0.3">
      <c r="A2" s="7"/>
      <c r="D2" s="10" t="s">
        <v>1130</v>
      </c>
      <c r="E2" s="10" t="s">
        <v>1131</v>
      </c>
      <c r="F2" s="10" t="s">
        <v>1132</v>
      </c>
      <c r="G2" s="10"/>
      <c r="H2" s="10" t="s">
        <v>62</v>
      </c>
      <c r="I2" s="10" t="s">
        <v>63</v>
      </c>
      <c r="J2" s="9" t="s">
        <v>64</v>
      </c>
      <c r="K2" s="9" t="s">
        <v>1133</v>
      </c>
      <c r="L2" s="10" t="s">
        <v>1134</v>
      </c>
    </row>
    <row r="3" spans="1:13" ht="15.75" thickBot="1" x14ac:dyDescent="0.3">
      <c r="A3" s="7"/>
      <c r="D3" s="81" t="s">
        <v>1135</v>
      </c>
      <c r="E3" s="82"/>
      <c r="F3" s="83"/>
      <c r="G3" s="15"/>
      <c r="H3" s="84" t="s">
        <v>1136</v>
      </c>
      <c r="I3" s="85"/>
      <c r="J3" s="85"/>
      <c r="K3" s="85"/>
      <c r="L3" s="86"/>
    </row>
    <row r="4" spans="1:13" s="12" customFormat="1" ht="15" customHeight="1" x14ac:dyDescent="0.15">
      <c r="B4" s="13" t="s">
        <v>67</v>
      </c>
      <c r="C4" s="7" t="s">
        <v>68</v>
      </c>
      <c r="D4" s="13" t="s">
        <v>69</v>
      </c>
      <c r="E4" s="11" t="s">
        <v>70</v>
      </c>
      <c r="F4" s="11" t="s">
        <v>1137</v>
      </c>
      <c r="G4" s="11"/>
      <c r="H4" s="11" t="s">
        <v>1138</v>
      </c>
      <c r="I4" s="11" t="s">
        <v>1139</v>
      </c>
      <c r="J4" s="11" t="s">
        <v>1140</v>
      </c>
      <c r="K4" s="11" t="s">
        <v>1141</v>
      </c>
      <c r="L4" s="11" t="s">
        <v>74</v>
      </c>
    </row>
    <row r="5" spans="1:13" x14ac:dyDescent="0.25">
      <c r="A5" s="17" t="s">
        <v>1142</v>
      </c>
    </row>
    <row r="6" spans="1:13" x14ac:dyDescent="0.25">
      <c r="D6" s="9"/>
    </row>
    <row r="7" spans="1:13" x14ac:dyDescent="0.25">
      <c r="B7" s="8" t="s">
        <v>1143</v>
      </c>
      <c r="C7" s="18" t="s">
        <v>1144</v>
      </c>
      <c r="D7" s="9">
        <v>0.66551759110105102</v>
      </c>
      <c r="E7" s="9">
        <v>0.22098949535802428</v>
      </c>
      <c r="F7" s="9">
        <v>0.88650708645907528</v>
      </c>
      <c r="H7" s="9">
        <v>71.606076358162355</v>
      </c>
      <c r="I7" s="9">
        <v>29.662024417130656</v>
      </c>
      <c r="J7" s="9">
        <v>3.2</v>
      </c>
      <c r="K7" s="9">
        <v>0.73717369026798252</v>
      </c>
      <c r="L7" s="9">
        <v>105.21</v>
      </c>
      <c r="M7" s="14"/>
    </row>
    <row r="8" spans="1:13" x14ac:dyDescent="0.25">
      <c r="B8" s="8" t="s">
        <v>1145</v>
      </c>
      <c r="C8" s="18" t="s">
        <v>1146</v>
      </c>
      <c r="D8" s="9">
        <v>0.74461642307669729</v>
      </c>
      <c r="E8" s="9">
        <v>0.24725478300096662</v>
      </c>
      <c r="F8" s="9">
        <v>0.99187120607766388</v>
      </c>
      <c r="H8" s="9">
        <v>85.703621430282766</v>
      </c>
      <c r="I8" s="9">
        <v>26.737870965205627</v>
      </c>
      <c r="J8" s="9">
        <v>3.2</v>
      </c>
      <c r="K8" s="9">
        <v>0.80985278649158643</v>
      </c>
      <c r="L8" s="9">
        <v>116.45134518197999</v>
      </c>
      <c r="M8" s="14"/>
    </row>
    <row r="9" spans="1:13" x14ac:dyDescent="0.25">
      <c r="B9" s="8" t="s">
        <v>1147</v>
      </c>
      <c r="C9" s="18" t="s">
        <v>1148</v>
      </c>
      <c r="D9" s="9">
        <v>1.3343403992911795</v>
      </c>
      <c r="E9" s="9">
        <v>0.44307650979943675</v>
      </c>
      <c r="F9" s="9">
        <v>1.7774169090906162</v>
      </c>
      <c r="H9" s="9">
        <v>161.92263244414752</v>
      </c>
      <c r="I9" s="9">
        <v>41.155021012294142</v>
      </c>
      <c r="J9" s="9">
        <v>4.24</v>
      </c>
      <c r="K9" s="9">
        <v>0.61198649180910725</v>
      </c>
      <c r="L9" s="9">
        <v>207.92963994825081</v>
      </c>
      <c r="M9" s="14"/>
    </row>
    <row r="10" spans="1:13" x14ac:dyDescent="0.25">
      <c r="B10" s="8" t="s">
        <v>1149</v>
      </c>
      <c r="C10" s="18" t="s">
        <v>1150</v>
      </c>
      <c r="D10" s="9">
        <v>1.4322398330197919</v>
      </c>
      <c r="E10" s="9">
        <v>0.47558466096600344</v>
      </c>
      <c r="F10" s="9">
        <v>1.9078244939857953</v>
      </c>
      <c r="H10" s="9">
        <v>173.66775164754671</v>
      </c>
      <c r="I10" s="9">
        <v>43.217195697545613</v>
      </c>
      <c r="J10" s="9">
        <v>4.24</v>
      </c>
      <c r="K10" s="9">
        <v>0.71530888653012548</v>
      </c>
      <c r="L10" s="9">
        <v>221.84025623162245</v>
      </c>
      <c r="M10" s="14"/>
    </row>
    <row r="11" spans="1:13" x14ac:dyDescent="0.25">
      <c r="B11" s="8" t="s">
        <v>1151</v>
      </c>
      <c r="C11" s="18" t="s">
        <v>1152</v>
      </c>
      <c r="D11" s="9">
        <v>1.1757778966609223</v>
      </c>
      <c r="E11" s="9">
        <v>0.39042478742949338</v>
      </c>
      <c r="F11" s="9">
        <v>1.5662026840904155</v>
      </c>
      <c r="H11" s="9">
        <v>140.46371751651876</v>
      </c>
      <c r="I11" s="9">
        <v>38.477053182884951</v>
      </c>
      <c r="J11" s="9">
        <v>4.63</v>
      </c>
      <c r="K11" s="9">
        <v>0.61198649180910725</v>
      </c>
      <c r="L11" s="9">
        <v>184.18275719121283</v>
      </c>
      <c r="M11" s="14"/>
    </row>
    <row r="12" spans="1:13" x14ac:dyDescent="0.25">
      <c r="B12" s="8" t="s">
        <v>1153</v>
      </c>
      <c r="C12" s="18" t="s">
        <v>1154</v>
      </c>
      <c r="D12" s="9">
        <v>1.2818437024608553</v>
      </c>
      <c r="E12" s="9">
        <v>0.42564463617863108</v>
      </c>
      <c r="F12" s="9">
        <v>1.7074883386394863</v>
      </c>
      <c r="H12" s="9">
        <v>154.87741942192383</v>
      </c>
      <c r="I12" s="9">
        <v>39.028862136774215</v>
      </c>
      <c r="J12" s="9">
        <v>4.63</v>
      </c>
      <c r="K12" s="9">
        <v>0.71530888653012548</v>
      </c>
      <c r="L12" s="9">
        <v>199.25159044522817</v>
      </c>
      <c r="M12" s="14"/>
    </row>
    <row r="13" spans="1:13" x14ac:dyDescent="0.25">
      <c r="B13" s="8" t="s">
        <v>1155</v>
      </c>
      <c r="C13" s="18" t="s">
        <v>1156</v>
      </c>
      <c r="D13" s="9">
        <v>1.6321398828560241</v>
      </c>
      <c r="E13" s="9">
        <v>0.54196278789465036</v>
      </c>
      <c r="F13" s="9">
        <v>2.1741026707506745</v>
      </c>
      <c r="H13" s="9">
        <v>203.6859286358779</v>
      </c>
      <c r="I13" s="9">
        <v>44.729294157855414</v>
      </c>
      <c r="J13" s="9">
        <v>4.63</v>
      </c>
      <c r="K13" s="9">
        <v>0.61198649180910725</v>
      </c>
      <c r="L13" s="9">
        <v>253.65720928554242</v>
      </c>
      <c r="M13" s="14"/>
    </row>
    <row r="14" spans="1:13" x14ac:dyDescent="0.25">
      <c r="B14" s="8" t="s">
        <v>1157</v>
      </c>
      <c r="C14" s="18" t="s">
        <v>1158</v>
      </c>
      <c r="D14" s="9">
        <v>1.7637498740733895</v>
      </c>
      <c r="E14" s="9">
        <v>0.5856647514972676</v>
      </c>
      <c r="F14" s="9">
        <v>2.3494146255706569</v>
      </c>
      <c r="H14" s="9">
        <v>220.21304134196225</v>
      </c>
      <c r="I14" s="9">
        <v>46.766685650688402</v>
      </c>
      <c r="J14" s="9">
        <v>4.63</v>
      </c>
      <c r="K14" s="9">
        <v>0.71530888653012548</v>
      </c>
      <c r="L14" s="9">
        <v>272.32503587918075</v>
      </c>
      <c r="M14" s="14"/>
    </row>
    <row r="15" spans="1:13" x14ac:dyDescent="0.25">
      <c r="B15" s="8" t="s">
        <v>1159</v>
      </c>
      <c r="C15" s="18" t="s">
        <v>1160</v>
      </c>
      <c r="D15" s="9">
        <v>2.1695463331150178</v>
      </c>
      <c r="E15" s="9">
        <v>0.72041213594028264</v>
      </c>
      <c r="F15" s="9">
        <v>2.8899584690553004</v>
      </c>
      <c r="H15" s="9">
        <v>273.24926128505371</v>
      </c>
      <c r="I15" s="9">
        <v>56.95953431823861</v>
      </c>
      <c r="J15" s="9">
        <v>4.63</v>
      </c>
      <c r="K15" s="9">
        <v>0.37988546018942881</v>
      </c>
      <c r="L15" s="9">
        <v>335.21868106348171</v>
      </c>
      <c r="M15" s="14"/>
    </row>
    <row r="16" spans="1:13" x14ac:dyDescent="0.25">
      <c r="B16" s="8" t="s">
        <v>1161</v>
      </c>
      <c r="C16" s="18" t="s">
        <v>1162</v>
      </c>
      <c r="D16" s="9">
        <v>2.2697382075102563</v>
      </c>
      <c r="E16" s="9">
        <v>0.75368150711490034</v>
      </c>
      <c r="F16" s="9">
        <v>3.0234197146251569</v>
      </c>
      <c r="H16" s="9">
        <v>284.75507549511838</v>
      </c>
      <c r="I16" s="9">
        <v>59.582359447707248</v>
      </c>
      <c r="J16" s="9">
        <v>4.63</v>
      </c>
      <c r="K16" s="9">
        <v>0.45037966929674556</v>
      </c>
      <c r="L16" s="9">
        <v>349.41781461212236</v>
      </c>
      <c r="M16" s="14"/>
    </row>
    <row r="17" spans="2:13" x14ac:dyDescent="0.25">
      <c r="B17" s="8" t="s">
        <v>1163</v>
      </c>
      <c r="C17" s="18" t="s">
        <v>1164</v>
      </c>
      <c r="D17" s="9">
        <v>1.1642646481108527</v>
      </c>
      <c r="E17" s="9">
        <v>0.3866017374890674</v>
      </c>
      <c r="F17" s="9">
        <v>1.5508663855999201</v>
      </c>
      <c r="H17" s="9">
        <v>136.05378549127701</v>
      </c>
      <c r="I17" s="9">
        <v>41.123479188360129</v>
      </c>
      <c r="J17" s="9">
        <v>3.8</v>
      </c>
      <c r="K17" s="9">
        <v>0.37287927165801987</v>
      </c>
      <c r="L17" s="9">
        <v>181.35014395129517</v>
      </c>
      <c r="M17" s="14"/>
    </row>
    <row r="18" spans="2:13" x14ac:dyDescent="0.25">
      <c r="B18" s="8" t="s">
        <v>1165</v>
      </c>
      <c r="C18" s="18" t="s">
        <v>1166</v>
      </c>
      <c r="D18" s="9">
        <v>1.583357619490805</v>
      </c>
      <c r="E18" s="9">
        <v>0.525764316347615</v>
      </c>
      <c r="F18" s="9">
        <v>2.1091219358384201</v>
      </c>
      <c r="H18" s="9">
        <v>190.29468847610772</v>
      </c>
      <c r="I18" s="9">
        <v>46.004730379083163</v>
      </c>
      <c r="J18" s="9">
        <v>3.8</v>
      </c>
      <c r="K18" s="9">
        <v>0.4469067741195385</v>
      </c>
      <c r="L18" s="9">
        <v>240.54632562931042</v>
      </c>
      <c r="M18" s="14"/>
    </row>
    <row r="19" spans="2:13" x14ac:dyDescent="0.25">
      <c r="B19" s="8" t="s">
        <v>1167</v>
      </c>
      <c r="C19" s="18" t="s">
        <v>1168</v>
      </c>
      <c r="D19" s="9">
        <v>2.6062839021153321</v>
      </c>
      <c r="E19" s="9">
        <v>0.86543371954349535</v>
      </c>
      <c r="F19" s="9">
        <v>3.4717176216588275</v>
      </c>
      <c r="H19" s="9">
        <v>327.17895709015221</v>
      </c>
      <c r="I19" s="9">
        <v>69.491579973876711</v>
      </c>
      <c r="J19" s="9">
        <v>4.63</v>
      </c>
      <c r="K19" s="9">
        <v>0.61198649180910725</v>
      </c>
      <c r="L19" s="9">
        <v>401.91252355583799</v>
      </c>
      <c r="M19" s="14"/>
    </row>
    <row r="20" spans="2:13" x14ac:dyDescent="0.25">
      <c r="B20" s="8" t="s">
        <v>1169</v>
      </c>
      <c r="C20" s="18" t="s">
        <v>1170</v>
      </c>
      <c r="D20" s="9">
        <v>2.5655579053054853</v>
      </c>
      <c r="E20" s="9">
        <v>0.85191038431794452</v>
      </c>
      <c r="F20" s="9">
        <v>3.4174682896234296</v>
      </c>
      <c r="H20" s="9">
        <v>321.02110317359194</v>
      </c>
      <c r="I20" s="9">
        <v>69.900751549340626</v>
      </c>
      <c r="J20" s="9">
        <v>4.63</v>
      </c>
      <c r="K20" s="9">
        <v>0.71530888653012548</v>
      </c>
      <c r="L20" s="9">
        <v>396.26716360946267</v>
      </c>
      <c r="M20" s="14"/>
    </row>
    <row r="21" spans="2:13" x14ac:dyDescent="0.25">
      <c r="B21" s="8" t="s">
        <v>1171</v>
      </c>
      <c r="C21" s="18" t="s">
        <v>1172</v>
      </c>
      <c r="D21" s="9">
        <v>0.70721269678044829</v>
      </c>
      <c r="E21" s="9">
        <v>0.23483462956063086</v>
      </c>
      <c r="F21" s="9">
        <v>0.94204732634107913</v>
      </c>
      <c r="H21" s="9">
        <v>75.782332590776221</v>
      </c>
      <c r="I21" s="9">
        <v>31.91680473434122</v>
      </c>
      <c r="J21" s="9">
        <v>31.44</v>
      </c>
      <c r="K21" s="9">
        <v>2.3982717390051693</v>
      </c>
      <c r="L21" s="9">
        <v>141.53740906412261</v>
      </c>
      <c r="M21" s="14"/>
    </row>
    <row r="22" spans="2:13" x14ac:dyDescent="0.25">
      <c r="B22" s="8" t="s">
        <v>1173</v>
      </c>
      <c r="C22" s="18" t="s">
        <v>1174</v>
      </c>
      <c r="D22" s="9">
        <v>0.87632811703273705</v>
      </c>
      <c r="E22" s="9">
        <v>0.29099051766718415</v>
      </c>
      <c r="F22" s="9">
        <v>1.1673186346999211</v>
      </c>
      <c r="H22" s="9">
        <v>94.82839421092558</v>
      </c>
      <c r="I22" s="9">
        <v>36.827895382136639</v>
      </c>
      <c r="J22" s="9">
        <v>31.91</v>
      </c>
      <c r="K22" s="9">
        <v>2.634721065385961</v>
      </c>
      <c r="L22" s="9">
        <v>166.20101065844818</v>
      </c>
      <c r="M22" s="14"/>
    </row>
    <row r="23" spans="2:13" x14ac:dyDescent="0.25">
      <c r="B23" s="8" t="s">
        <v>1175</v>
      </c>
      <c r="C23" s="18" t="s">
        <v>1176</v>
      </c>
      <c r="D23" s="9">
        <v>1.3803019821816378</v>
      </c>
      <c r="E23" s="9">
        <v>0.45833835583421134</v>
      </c>
      <c r="F23" s="9">
        <v>1.8386403380158491</v>
      </c>
      <c r="H23" s="9">
        <v>165.91675652143513</v>
      </c>
      <c r="I23" s="9">
        <v>44.338136133897706</v>
      </c>
      <c r="J23" s="9">
        <v>30.96</v>
      </c>
      <c r="K23" s="9">
        <v>3.4679234535849401</v>
      </c>
      <c r="L23" s="9">
        <v>244.68281610891779</v>
      </c>
      <c r="M23" s="14"/>
    </row>
    <row r="24" spans="2:13" x14ac:dyDescent="0.25">
      <c r="B24" s="8" t="s">
        <v>1177</v>
      </c>
      <c r="C24" s="18" t="s">
        <v>1178</v>
      </c>
      <c r="D24" s="9">
        <v>1.538927393913915</v>
      </c>
      <c r="E24" s="9">
        <v>0.51101096758543418</v>
      </c>
      <c r="F24" s="9">
        <v>2.0499383614993492</v>
      </c>
      <c r="H24" s="9">
        <v>184.34445384253516</v>
      </c>
      <c r="I24" s="9">
        <v>48.206574097165579</v>
      </c>
      <c r="J24" s="9">
        <v>31.92</v>
      </c>
      <c r="K24" s="9">
        <v>4.0534170236707094</v>
      </c>
      <c r="L24" s="9">
        <v>268.52444496337142</v>
      </c>
      <c r="M24" s="14"/>
    </row>
    <row r="25" spans="2:13" x14ac:dyDescent="0.25">
      <c r="B25" s="8" t="s">
        <v>1179</v>
      </c>
      <c r="C25" s="18" t="s">
        <v>1180</v>
      </c>
      <c r="D25" s="9">
        <v>1.2545660597385102</v>
      </c>
      <c r="E25" s="9">
        <v>0.41658691542057485</v>
      </c>
      <c r="F25" s="9">
        <v>1.671152975159085</v>
      </c>
      <c r="H25" s="9">
        <v>149.31017360636378</v>
      </c>
      <c r="I25" s="9">
        <v>42.005643351904659</v>
      </c>
      <c r="J25" s="9">
        <v>30.880000000000003</v>
      </c>
      <c r="K25" s="9">
        <v>3.4779234535849399</v>
      </c>
      <c r="L25" s="9">
        <v>225.67374041185337</v>
      </c>
      <c r="M25" s="14"/>
    </row>
    <row r="26" spans="2:13" x14ac:dyDescent="0.25">
      <c r="B26" s="8" t="s">
        <v>1181</v>
      </c>
      <c r="C26" s="18" t="s">
        <v>1182</v>
      </c>
      <c r="D26" s="9">
        <v>1.4189488991339505</v>
      </c>
      <c r="E26" s="9">
        <v>0.47117131891232522</v>
      </c>
      <c r="F26" s="9">
        <v>1.8901202180462757</v>
      </c>
      <c r="H26" s="9">
        <v>167.42133630354266</v>
      </c>
      <c r="I26" s="9">
        <v>46.862749841039346</v>
      </c>
      <c r="J26" s="9">
        <v>32.619999999999997</v>
      </c>
      <c r="K26" s="9">
        <v>4.0534170236707094</v>
      </c>
      <c r="L26" s="9">
        <v>250.95750316825271</v>
      </c>
      <c r="M26" s="14"/>
    </row>
    <row r="27" spans="2:13" x14ac:dyDescent="0.25">
      <c r="B27" s="8" t="s">
        <v>1183</v>
      </c>
      <c r="C27" s="18" t="s">
        <v>1184</v>
      </c>
      <c r="D27" s="9">
        <v>1.6596601088165939</v>
      </c>
      <c r="E27" s="9">
        <v>0.55110106001320314</v>
      </c>
      <c r="F27" s="9">
        <v>2.210761168829797</v>
      </c>
      <c r="H27" s="9">
        <v>203.86707510084787</v>
      </c>
      <c r="I27" s="9">
        <v>48.96294869312446</v>
      </c>
      <c r="J27" s="9">
        <v>31.89</v>
      </c>
      <c r="K27" s="9">
        <v>3.4779234535849399</v>
      </c>
      <c r="L27" s="9">
        <v>288.19794724755724</v>
      </c>
      <c r="M27" s="14"/>
    </row>
    <row r="28" spans="2:13" x14ac:dyDescent="0.25">
      <c r="B28" s="8" t="s">
        <v>1185</v>
      </c>
      <c r="C28" s="18" t="s">
        <v>1186</v>
      </c>
      <c r="D28" s="9">
        <v>1.9083634903317268</v>
      </c>
      <c r="E28" s="9">
        <v>0.63368465436107702</v>
      </c>
      <c r="F28" s="9">
        <v>2.5420481446928038</v>
      </c>
      <c r="H28" s="9">
        <v>232.34898684632091</v>
      </c>
      <c r="I28" s="9">
        <v>55.375952354178366</v>
      </c>
      <c r="J28" s="9">
        <v>33.619999999999997</v>
      </c>
      <c r="K28" s="9">
        <v>4.0534170236707094</v>
      </c>
      <c r="L28" s="9">
        <v>325.39835622417002</v>
      </c>
      <c r="M28" s="14"/>
    </row>
    <row r="29" spans="2:13" x14ac:dyDescent="0.25">
      <c r="B29" s="8" t="s">
        <v>1187</v>
      </c>
      <c r="C29" s="18" t="s">
        <v>1188</v>
      </c>
      <c r="D29" s="9">
        <v>2.2051359042496528</v>
      </c>
      <c r="E29" s="9">
        <v>0.73222988722171678</v>
      </c>
      <c r="F29" s="9">
        <v>2.9373657914713696</v>
      </c>
      <c r="H29" s="9">
        <v>278.09089665901485</v>
      </c>
      <c r="I29" s="9">
        <v>58.013866401770343</v>
      </c>
      <c r="J29" s="9">
        <v>32.85</v>
      </c>
      <c r="K29" s="9">
        <v>4.3786827921784308</v>
      </c>
      <c r="L29" s="9">
        <v>373.34344585296367</v>
      </c>
      <c r="M29" s="14"/>
    </row>
    <row r="30" spans="2:13" x14ac:dyDescent="0.25">
      <c r="B30" s="8" t="s">
        <v>1189</v>
      </c>
      <c r="C30" s="18" t="s">
        <v>1190</v>
      </c>
      <c r="D30" s="9">
        <v>2.3846079873344119</v>
      </c>
      <c r="E30" s="9">
        <v>0.79182477337061241</v>
      </c>
      <c r="F30" s="9">
        <v>3.1764327607050244</v>
      </c>
      <c r="H30" s="9">
        <v>295.64126024869182</v>
      </c>
      <c r="I30" s="9">
        <v>65.376765177825433</v>
      </c>
      <c r="J30" s="9">
        <v>34.590000000000003</v>
      </c>
      <c r="K30" s="9">
        <v>5.1793661969125724</v>
      </c>
      <c r="L30" s="9">
        <v>400.78739162342987</v>
      </c>
      <c r="M30" s="14"/>
    </row>
    <row r="31" spans="2:13" x14ac:dyDescent="0.25">
      <c r="B31" s="8" t="s">
        <v>1191</v>
      </c>
      <c r="C31" s="18" t="s">
        <v>1192</v>
      </c>
      <c r="D31" s="9">
        <v>1.1730527881752379</v>
      </c>
      <c r="E31" s="9">
        <v>0.38951989722508751</v>
      </c>
      <c r="F31" s="9">
        <v>1.5625726854003255</v>
      </c>
      <c r="H31" s="9">
        <v>136.70297229084755</v>
      </c>
      <c r="I31" s="9">
        <v>42.487607035111196</v>
      </c>
      <c r="J31" s="9">
        <v>30.06</v>
      </c>
      <c r="K31" s="9">
        <v>4.6138726268268035</v>
      </c>
      <c r="L31" s="9">
        <v>213.86445195278557</v>
      </c>
      <c r="M31" s="14"/>
    </row>
    <row r="32" spans="2:13" x14ac:dyDescent="0.25">
      <c r="B32" s="8" t="s">
        <v>1193</v>
      </c>
      <c r="C32" s="18" t="s">
        <v>1194</v>
      </c>
      <c r="D32" s="9">
        <v>1.6728552811952095</v>
      </c>
      <c r="E32" s="9">
        <v>0.55548260382827819</v>
      </c>
      <c r="F32" s="9">
        <v>2.2283378850234876</v>
      </c>
      <c r="H32" s="9">
        <v>198.35941838135165</v>
      </c>
      <c r="I32" s="9">
        <v>50.892418705990821</v>
      </c>
      <c r="J32" s="9">
        <v>40.880000000000003</v>
      </c>
      <c r="K32" s="9">
        <v>5.5058914571527131</v>
      </c>
      <c r="L32" s="9">
        <v>295.63772854449519</v>
      </c>
      <c r="M32" s="14"/>
    </row>
    <row r="33" spans="1:13" x14ac:dyDescent="0.25">
      <c r="B33" s="8" t="s">
        <v>1195</v>
      </c>
      <c r="C33" s="18" t="s">
        <v>1196</v>
      </c>
      <c r="D33" s="9">
        <v>2.6162687095219641</v>
      </c>
      <c r="E33" s="9">
        <v>0.86874924054480829</v>
      </c>
      <c r="F33" s="9">
        <v>3.4850179500667724</v>
      </c>
      <c r="H33" s="9">
        <v>327.74552008487547</v>
      </c>
      <c r="I33" s="9">
        <v>70.441930071360076</v>
      </c>
      <c r="J33" s="9">
        <v>32.840000000000003</v>
      </c>
      <c r="K33" s="9">
        <v>3.4679234535849401</v>
      </c>
      <c r="L33" s="9">
        <v>434.49537360982049</v>
      </c>
      <c r="M33" s="14"/>
    </row>
    <row r="34" spans="1:13" x14ac:dyDescent="0.25">
      <c r="B34" s="8" t="s">
        <v>1197</v>
      </c>
      <c r="C34" s="18" t="s">
        <v>1198</v>
      </c>
      <c r="D34" s="9">
        <v>2.6572649985468515</v>
      </c>
      <c r="E34" s="9">
        <v>0.88236232807893766</v>
      </c>
      <c r="F34" s="9">
        <v>3.5396273266257889</v>
      </c>
      <c r="H34" s="9">
        <v>333.22922279965906</v>
      </c>
      <c r="I34" s="9">
        <v>70.953199552955439</v>
      </c>
      <c r="J34" s="9">
        <v>34.590000000000003</v>
      </c>
      <c r="K34" s="9">
        <v>4.0534170236707094</v>
      </c>
      <c r="L34" s="9">
        <v>442.82583937628522</v>
      </c>
      <c r="M34" s="14"/>
    </row>
    <row r="35" spans="1:13" x14ac:dyDescent="0.25">
      <c r="D35" s="9"/>
      <c r="M35" s="14"/>
    </row>
    <row r="36" spans="1:13" x14ac:dyDescent="0.25">
      <c r="A36" s="17" t="s">
        <v>1199</v>
      </c>
      <c r="D36" s="9"/>
      <c r="M36" s="14"/>
    </row>
    <row r="37" spans="1:13" x14ac:dyDescent="0.25">
      <c r="B37" s="8" t="s">
        <v>1200</v>
      </c>
      <c r="C37" t="s">
        <v>1201</v>
      </c>
      <c r="D37" s="9">
        <v>0.70721269678044829</v>
      </c>
      <c r="E37" s="9">
        <v>0.23483462956063086</v>
      </c>
      <c r="F37" s="9">
        <v>0.94204732634107913</v>
      </c>
      <c r="H37" s="9">
        <v>75.702332590776209</v>
      </c>
      <c r="I37" s="9">
        <v>31.906804734341222</v>
      </c>
      <c r="J37" s="9">
        <v>31.44</v>
      </c>
      <c r="K37" s="9">
        <v>2.3982717390051693</v>
      </c>
      <c r="L37" s="9">
        <v>141.44740906412261</v>
      </c>
      <c r="M37" s="14"/>
    </row>
    <row r="38" spans="1:13" x14ac:dyDescent="0.25">
      <c r="B38" s="8" t="s">
        <v>1202</v>
      </c>
      <c r="C38" t="s">
        <v>1203</v>
      </c>
      <c r="D38" s="9">
        <v>1.3803019821816378</v>
      </c>
      <c r="E38" s="9">
        <v>0.45833835583421134</v>
      </c>
      <c r="F38" s="9">
        <v>1.8386403380158491</v>
      </c>
      <c r="H38" s="9">
        <v>165.74675652143517</v>
      </c>
      <c r="I38" s="9">
        <v>44.318136133897703</v>
      </c>
      <c r="J38" s="9">
        <v>30.96</v>
      </c>
      <c r="K38" s="9">
        <v>3.4679234535849401</v>
      </c>
      <c r="L38" s="9">
        <v>244.49281610891782</v>
      </c>
      <c r="M38" s="14"/>
    </row>
    <row r="39" spans="1:13" x14ac:dyDescent="0.25">
      <c r="B39" s="8" t="s">
        <v>1204</v>
      </c>
      <c r="C39" t="s">
        <v>1205</v>
      </c>
      <c r="D39" s="9">
        <v>1.2545660597385102</v>
      </c>
      <c r="E39" s="9">
        <v>0.41658691542057485</v>
      </c>
      <c r="F39" s="9">
        <v>1.671152975159085</v>
      </c>
      <c r="H39" s="9">
        <v>148.95017360636373</v>
      </c>
      <c r="I39" s="9">
        <v>41.975643351904658</v>
      </c>
      <c r="J39" s="9">
        <v>30.87</v>
      </c>
      <c r="K39" s="9">
        <v>3.4679234535849401</v>
      </c>
      <c r="L39" s="9">
        <v>225.26374041185335</v>
      </c>
      <c r="M39" s="14"/>
    </row>
    <row r="40" spans="1:13" x14ac:dyDescent="0.25">
      <c r="B40" s="8" t="s">
        <v>1206</v>
      </c>
      <c r="C40" t="s">
        <v>1207</v>
      </c>
      <c r="D40" s="9">
        <v>1.6596601088165939</v>
      </c>
      <c r="E40" s="9">
        <v>0.55110106001320314</v>
      </c>
      <c r="F40" s="9">
        <v>2.210761168829797</v>
      </c>
      <c r="H40" s="9">
        <v>203.6470751008479</v>
      </c>
      <c r="I40" s="9">
        <v>48.94294869312445</v>
      </c>
      <c r="J40" s="9">
        <v>31.88</v>
      </c>
      <c r="K40" s="9">
        <v>3.4679234535849401</v>
      </c>
      <c r="L40" s="9">
        <v>287.9379472475573</v>
      </c>
      <c r="M40" s="14"/>
    </row>
    <row r="41" spans="1:13" x14ac:dyDescent="0.25">
      <c r="B41" s="8" t="s">
        <v>1208</v>
      </c>
      <c r="C41" t="s">
        <v>1209</v>
      </c>
      <c r="D41" s="9">
        <v>2.2051359042496528</v>
      </c>
      <c r="E41" s="9">
        <v>0.73222988722171678</v>
      </c>
      <c r="F41" s="9">
        <v>2.9373657914713696</v>
      </c>
      <c r="H41" s="9">
        <v>277.6508966590149</v>
      </c>
      <c r="I41" s="9">
        <v>57.973866401770337</v>
      </c>
      <c r="J41" s="9">
        <v>32.840000000000003</v>
      </c>
      <c r="K41" s="9">
        <v>4.368682792178431</v>
      </c>
      <c r="L41" s="9">
        <v>372.83344585296368</v>
      </c>
      <c r="M41" s="14"/>
    </row>
    <row r="42" spans="1:13" x14ac:dyDescent="0.25">
      <c r="D42" s="9"/>
    </row>
    <row r="43" spans="1:13" hidden="1" x14ac:dyDescent="0.25">
      <c r="D43" s="9"/>
    </row>
    <row r="44" spans="1:13" hidden="1" x14ac:dyDescent="0.25">
      <c r="D44" s="9"/>
    </row>
    <row r="45" spans="1:13" hidden="1" x14ac:dyDescent="0.25">
      <c r="D45" s="9"/>
    </row>
    <row r="46" spans="1:13" hidden="1" x14ac:dyDescent="0.25">
      <c r="D46" s="9"/>
    </row>
    <row r="47" spans="1:13" hidden="1" x14ac:dyDescent="0.25">
      <c r="D47" s="9"/>
    </row>
    <row r="48" spans="1:13" hidden="1" x14ac:dyDescent="0.25">
      <c r="D48" s="9"/>
    </row>
    <row r="49" spans="4:4" customFormat="1" hidden="1" x14ac:dyDescent="0.25">
      <c r="D49" s="9"/>
    </row>
    <row r="50" spans="4:4" customFormat="1" hidden="1" x14ac:dyDescent="0.25">
      <c r="D50" s="9"/>
    </row>
    <row r="51" spans="4:4" customFormat="1" hidden="1" x14ac:dyDescent="0.25">
      <c r="D51" s="9"/>
    </row>
    <row r="52" spans="4:4" customFormat="1" hidden="1" x14ac:dyDescent="0.25">
      <c r="D52" s="9"/>
    </row>
    <row r="53" spans="4:4" customFormat="1" hidden="1" x14ac:dyDescent="0.25">
      <c r="D53" s="9"/>
    </row>
    <row r="54" spans="4:4" customFormat="1" hidden="1" x14ac:dyDescent="0.25">
      <c r="D54" s="9"/>
    </row>
    <row r="55" spans="4:4" customFormat="1" hidden="1" x14ac:dyDescent="0.25">
      <c r="D55" s="9"/>
    </row>
    <row r="56" spans="4:4" customFormat="1" hidden="1" x14ac:dyDescent="0.25">
      <c r="D56" s="9"/>
    </row>
    <row r="57" spans="4:4" customFormat="1" hidden="1" x14ac:dyDescent="0.25">
      <c r="D57" s="9"/>
    </row>
    <row r="58" spans="4:4" customFormat="1" hidden="1" x14ac:dyDescent="0.25">
      <c r="D58" s="9"/>
    </row>
    <row r="59" spans="4:4" customFormat="1" hidden="1" x14ac:dyDescent="0.25">
      <c r="D59" s="9"/>
    </row>
    <row r="60" spans="4:4" customFormat="1" hidden="1" x14ac:dyDescent="0.25">
      <c r="D60" s="9"/>
    </row>
    <row r="61" spans="4:4" customFormat="1" hidden="1" x14ac:dyDescent="0.25">
      <c r="D61" s="9"/>
    </row>
    <row r="62" spans="4:4" customFormat="1" hidden="1" x14ac:dyDescent="0.25">
      <c r="D62" s="9"/>
    </row>
    <row r="63" spans="4:4" customFormat="1" hidden="1" x14ac:dyDescent="0.25">
      <c r="D63" s="9"/>
    </row>
    <row r="64" spans="4:4" customFormat="1" hidden="1" x14ac:dyDescent="0.25">
      <c r="D64" s="9"/>
    </row>
    <row r="65" spans="4:4" customFormat="1" hidden="1" x14ac:dyDescent="0.25">
      <c r="D65" s="9"/>
    </row>
    <row r="66" spans="4:4" customFormat="1" hidden="1" x14ac:dyDescent="0.25">
      <c r="D66" s="9"/>
    </row>
    <row r="67" spans="4:4" customFormat="1" hidden="1" x14ac:dyDescent="0.25">
      <c r="D67" s="9"/>
    </row>
    <row r="68" spans="4:4" customFormat="1" hidden="1" x14ac:dyDescent="0.25">
      <c r="D68" s="9"/>
    </row>
    <row r="69" spans="4:4" customFormat="1" hidden="1" x14ac:dyDescent="0.25">
      <c r="D69" s="9"/>
    </row>
    <row r="70" spans="4:4" customFormat="1" hidden="1" x14ac:dyDescent="0.25">
      <c r="D70" s="9"/>
    </row>
    <row r="71" spans="4:4" customFormat="1" hidden="1" x14ac:dyDescent="0.25">
      <c r="D71" s="9"/>
    </row>
    <row r="72" spans="4:4" customFormat="1" hidden="1" x14ac:dyDescent="0.25">
      <c r="D72" s="9"/>
    </row>
    <row r="73" spans="4:4" customFormat="1" hidden="1" x14ac:dyDescent="0.25">
      <c r="D73" s="9"/>
    </row>
    <row r="74" spans="4:4" customFormat="1" hidden="1" x14ac:dyDescent="0.25">
      <c r="D74" s="9"/>
    </row>
    <row r="75" spans="4:4" customFormat="1" hidden="1" x14ac:dyDescent="0.25">
      <c r="D75" s="9"/>
    </row>
    <row r="76" spans="4:4" customFormat="1" hidden="1" x14ac:dyDescent="0.25">
      <c r="D76" s="9"/>
    </row>
    <row r="77" spans="4:4" customFormat="1" hidden="1" x14ac:dyDescent="0.25">
      <c r="D77" s="9"/>
    </row>
    <row r="78" spans="4:4" customFormat="1" hidden="1" x14ac:dyDescent="0.25">
      <c r="D78" s="9"/>
    </row>
    <row r="79" spans="4:4" customFormat="1" hidden="1" x14ac:dyDescent="0.25">
      <c r="D79" s="9"/>
    </row>
    <row r="80" spans="4:4" customFormat="1" hidden="1" x14ac:dyDescent="0.25">
      <c r="D80" s="9"/>
    </row>
    <row r="81" spans="4:4" customFormat="1" hidden="1" x14ac:dyDescent="0.25">
      <c r="D81" s="9"/>
    </row>
    <row r="82" spans="4:4" customFormat="1" hidden="1" x14ac:dyDescent="0.25">
      <c r="D82" s="9"/>
    </row>
    <row r="83" spans="4:4" customFormat="1" hidden="1" x14ac:dyDescent="0.25">
      <c r="D83" s="9"/>
    </row>
    <row r="84" spans="4:4" customFormat="1" hidden="1" x14ac:dyDescent="0.25">
      <c r="D84" s="9"/>
    </row>
    <row r="85" spans="4:4" customFormat="1" hidden="1" x14ac:dyDescent="0.25">
      <c r="D85" s="9"/>
    </row>
    <row r="86" spans="4:4" customFormat="1" hidden="1" x14ac:dyDescent="0.25">
      <c r="D86" s="9"/>
    </row>
    <row r="87" spans="4:4" customFormat="1" hidden="1" x14ac:dyDescent="0.25">
      <c r="D87" s="9"/>
    </row>
    <row r="88" spans="4:4" customFormat="1" hidden="1" x14ac:dyDescent="0.25">
      <c r="D88" s="9"/>
    </row>
    <row r="89" spans="4:4" customFormat="1" hidden="1" x14ac:dyDescent="0.25">
      <c r="D89" s="9"/>
    </row>
    <row r="90" spans="4:4" customFormat="1" hidden="1" x14ac:dyDescent="0.25">
      <c r="D90" s="9"/>
    </row>
    <row r="91" spans="4:4" customFormat="1" hidden="1" x14ac:dyDescent="0.25">
      <c r="D91" s="9"/>
    </row>
    <row r="92" spans="4:4" customFormat="1" hidden="1" x14ac:dyDescent="0.25">
      <c r="D92" s="9"/>
    </row>
    <row r="93" spans="4:4" customFormat="1" hidden="1" x14ac:dyDescent="0.25">
      <c r="D93" s="9"/>
    </row>
    <row r="94" spans="4:4" customFormat="1" hidden="1" x14ac:dyDescent="0.25">
      <c r="D94" s="9"/>
    </row>
    <row r="95" spans="4:4" customFormat="1" hidden="1" x14ac:dyDescent="0.25">
      <c r="D95" s="9"/>
    </row>
    <row r="96" spans="4:4" customFormat="1" hidden="1" x14ac:dyDescent="0.25">
      <c r="D96" s="9"/>
    </row>
    <row r="97" spans="4:4" customFormat="1" hidden="1" x14ac:dyDescent="0.25">
      <c r="D97" s="9"/>
    </row>
    <row r="98" spans="4:4" customFormat="1" hidden="1" x14ac:dyDescent="0.25">
      <c r="D98" s="9"/>
    </row>
    <row r="99" spans="4:4" customFormat="1" hidden="1" x14ac:dyDescent="0.25">
      <c r="D99" s="9"/>
    </row>
    <row r="100" spans="4:4" customFormat="1" hidden="1" x14ac:dyDescent="0.25">
      <c r="D100" s="9"/>
    </row>
    <row r="101" spans="4:4" customFormat="1" hidden="1" x14ac:dyDescent="0.25">
      <c r="D101" s="9"/>
    </row>
    <row r="102" spans="4:4" customFormat="1" hidden="1" x14ac:dyDescent="0.25">
      <c r="D102" s="9"/>
    </row>
    <row r="103" spans="4:4" customFormat="1" hidden="1" x14ac:dyDescent="0.25">
      <c r="D103" s="9"/>
    </row>
    <row r="104" spans="4:4" customFormat="1" hidden="1" x14ac:dyDescent="0.25">
      <c r="D104" s="9"/>
    </row>
    <row r="105" spans="4:4" customFormat="1" hidden="1" x14ac:dyDescent="0.25">
      <c r="D105" s="9"/>
    </row>
    <row r="106" spans="4:4" customFormat="1" hidden="1" x14ac:dyDescent="0.25">
      <c r="D106" s="9"/>
    </row>
    <row r="107" spans="4:4" customFormat="1" hidden="1" x14ac:dyDescent="0.25">
      <c r="D107" s="9"/>
    </row>
    <row r="108" spans="4:4" customFormat="1" hidden="1" x14ac:dyDescent="0.25">
      <c r="D108" s="9"/>
    </row>
    <row r="109" spans="4:4" customFormat="1" hidden="1" x14ac:dyDescent="0.25">
      <c r="D109" s="9"/>
    </row>
    <row r="110" spans="4:4" customFormat="1" hidden="1" x14ac:dyDescent="0.25">
      <c r="D110" s="9"/>
    </row>
    <row r="111" spans="4:4" customFormat="1" hidden="1" x14ac:dyDescent="0.25">
      <c r="D111" s="9"/>
    </row>
    <row r="112" spans="4:4" customFormat="1" hidden="1" x14ac:dyDescent="0.25">
      <c r="D112" s="9"/>
    </row>
    <row r="113" spans="4:4" customFormat="1" hidden="1" x14ac:dyDescent="0.25">
      <c r="D113" s="9"/>
    </row>
    <row r="114" spans="4:4" customFormat="1" hidden="1" x14ac:dyDescent="0.25">
      <c r="D114" s="9"/>
    </row>
    <row r="115" spans="4:4" customFormat="1" hidden="1" x14ac:dyDescent="0.25">
      <c r="D115" s="9"/>
    </row>
    <row r="116" spans="4:4" customFormat="1" hidden="1" x14ac:dyDescent="0.25">
      <c r="D116" s="9"/>
    </row>
    <row r="117" spans="4:4" customFormat="1" hidden="1" x14ac:dyDescent="0.25">
      <c r="D117" s="9"/>
    </row>
    <row r="118" spans="4:4" customFormat="1" hidden="1" x14ac:dyDescent="0.25">
      <c r="D118" s="9"/>
    </row>
    <row r="119" spans="4:4" customFormat="1" hidden="1" x14ac:dyDescent="0.25">
      <c r="D119" s="9"/>
    </row>
    <row r="120" spans="4:4" customFormat="1" hidden="1" x14ac:dyDescent="0.25">
      <c r="D120" s="9"/>
    </row>
    <row r="121" spans="4:4" customFormat="1" hidden="1" x14ac:dyDescent="0.25">
      <c r="D121" s="9"/>
    </row>
    <row r="122" spans="4:4" customFormat="1" hidden="1" x14ac:dyDescent="0.25">
      <c r="D122" s="9"/>
    </row>
    <row r="123" spans="4:4" customFormat="1" hidden="1" x14ac:dyDescent="0.25">
      <c r="D123" s="9"/>
    </row>
    <row r="124" spans="4:4" customFormat="1" hidden="1" x14ac:dyDescent="0.25">
      <c r="D124" s="9"/>
    </row>
    <row r="125" spans="4:4" customFormat="1" hidden="1" x14ac:dyDescent="0.25">
      <c r="D125" s="9"/>
    </row>
    <row r="126" spans="4:4" customFormat="1" hidden="1" x14ac:dyDescent="0.25">
      <c r="D126" s="9"/>
    </row>
    <row r="127" spans="4:4" customFormat="1" hidden="1" x14ac:dyDescent="0.25">
      <c r="D127" s="9"/>
    </row>
    <row r="128" spans="4:4" customFormat="1" hidden="1" x14ac:dyDescent="0.25">
      <c r="D128" s="9"/>
    </row>
    <row r="129" spans="4:4" customFormat="1" hidden="1" x14ac:dyDescent="0.25">
      <c r="D129" s="9"/>
    </row>
    <row r="130" spans="4:4" customFormat="1" hidden="1" x14ac:dyDescent="0.25">
      <c r="D130" s="9"/>
    </row>
    <row r="131" spans="4:4" customFormat="1" hidden="1" x14ac:dyDescent="0.25">
      <c r="D131" s="9"/>
    </row>
    <row r="132" spans="4:4" customFormat="1" hidden="1" x14ac:dyDescent="0.25">
      <c r="D132" s="9"/>
    </row>
    <row r="133" spans="4:4" customFormat="1" hidden="1" x14ac:dyDescent="0.25">
      <c r="D133" s="9"/>
    </row>
    <row r="134" spans="4:4" customFormat="1" hidden="1" x14ac:dyDescent="0.25">
      <c r="D134" s="9"/>
    </row>
    <row r="135" spans="4:4" customFormat="1" hidden="1" x14ac:dyDescent="0.25">
      <c r="D135" s="9"/>
    </row>
    <row r="136" spans="4:4" customFormat="1" hidden="1" x14ac:dyDescent="0.25">
      <c r="D136" s="9"/>
    </row>
    <row r="137" spans="4:4" customFormat="1" hidden="1" x14ac:dyDescent="0.25">
      <c r="D137" s="9"/>
    </row>
    <row r="138" spans="4:4" customFormat="1" hidden="1" x14ac:dyDescent="0.25">
      <c r="D138" s="9"/>
    </row>
    <row r="139" spans="4:4" customFormat="1" hidden="1" x14ac:dyDescent="0.25">
      <c r="D139" s="9"/>
    </row>
    <row r="140" spans="4:4" customFormat="1" hidden="1" x14ac:dyDescent="0.25">
      <c r="D140" s="9"/>
    </row>
    <row r="141" spans="4:4" customFormat="1" hidden="1" x14ac:dyDescent="0.25">
      <c r="D141" s="9"/>
    </row>
    <row r="142" spans="4:4" customFormat="1" hidden="1" x14ac:dyDescent="0.25">
      <c r="D142" s="9"/>
    </row>
    <row r="143" spans="4:4" customFormat="1" hidden="1" x14ac:dyDescent="0.25">
      <c r="D143" s="9"/>
    </row>
    <row r="144" spans="4:4" customFormat="1" hidden="1" x14ac:dyDescent="0.25">
      <c r="D144" s="9"/>
    </row>
    <row r="145" spans="4:4" customFormat="1" hidden="1" x14ac:dyDescent="0.25">
      <c r="D145" s="9"/>
    </row>
    <row r="146" spans="4:4" customFormat="1" hidden="1" x14ac:dyDescent="0.25">
      <c r="D146" s="9"/>
    </row>
    <row r="147" spans="4:4" customFormat="1" hidden="1" x14ac:dyDescent="0.25">
      <c r="D147" s="9"/>
    </row>
    <row r="148" spans="4:4" customFormat="1" hidden="1" x14ac:dyDescent="0.25">
      <c r="D148" s="9"/>
    </row>
    <row r="149" spans="4:4" customFormat="1" hidden="1" x14ac:dyDescent="0.25">
      <c r="D149" s="9"/>
    </row>
    <row r="150" spans="4:4" customFormat="1" hidden="1" x14ac:dyDescent="0.25">
      <c r="D150" s="9"/>
    </row>
    <row r="151" spans="4:4" customFormat="1" hidden="1" x14ac:dyDescent="0.25">
      <c r="D151" s="9"/>
    </row>
    <row r="152" spans="4:4" customFormat="1" hidden="1" x14ac:dyDescent="0.25">
      <c r="D152" s="9"/>
    </row>
    <row r="153" spans="4:4" customFormat="1" hidden="1" x14ac:dyDescent="0.25">
      <c r="D153" s="9"/>
    </row>
    <row r="154" spans="4:4" customFormat="1" hidden="1" x14ac:dyDescent="0.25">
      <c r="D154" s="9"/>
    </row>
    <row r="155" spans="4:4" customFormat="1" hidden="1" x14ac:dyDescent="0.25">
      <c r="D155" s="9"/>
    </row>
    <row r="156" spans="4:4" customFormat="1" hidden="1" x14ac:dyDescent="0.25">
      <c r="D156" s="9"/>
    </row>
    <row r="157" spans="4:4" customFormat="1" hidden="1" x14ac:dyDescent="0.25">
      <c r="D157" s="9"/>
    </row>
    <row r="158" spans="4:4" customFormat="1" hidden="1" x14ac:dyDescent="0.25">
      <c r="D158" s="9"/>
    </row>
    <row r="159" spans="4:4" customFormat="1" hidden="1" x14ac:dyDescent="0.25">
      <c r="D159" s="9"/>
    </row>
    <row r="160" spans="4:4" customFormat="1" hidden="1" x14ac:dyDescent="0.25">
      <c r="D160" s="9"/>
    </row>
    <row r="161" spans="4:4" customFormat="1" hidden="1" x14ac:dyDescent="0.25">
      <c r="D161" s="9"/>
    </row>
    <row r="162" spans="4:4" customFormat="1" hidden="1" x14ac:dyDescent="0.25">
      <c r="D162" s="9"/>
    </row>
    <row r="163" spans="4:4" customFormat="1" hidden="1" x14ac:dyDescent="0.25">
      <c r="D163" s="9"/>
    </row>
    <row r="164" spans="4:4" customFormat="1" hidden="1" x14ac:dyDescent="0.25">
      <c r="D164" s="9"/>
    </row>
    <row r="165" spans="4:4" customFormat="1" hidden="1" x14ac:dyDescent="0.25">
      <c r="D165" s="9"/>
    </row>
    <row r="166" spans="4:4" customFormat="1" hidden="1" x14ac:dyDescent="0.25">
      <c r="D166" s="9"/>
    </row>
    <row r="167" spans="4:4" customFormat="1" hidden="1" x14ac:dyDescent="0.25">
      <c r="D167" s="9"/>
    </row>
    <row r="168" spans="4:4" customFormat="1" hidden="1" x14ac:dyDescent="0.25">
      <c r="D168" s="9"/>
    </row>
    <row r="169" spans="4:4" customFormat="1" hidden="1" x14ac:dyDescent="0.25">
      <c r="D169" s="9"/>
    </row>
    <row r="170" spans="4:4" customFormat="1" hidden="1" x14ac:dyDescent="0.25">
      <c r="D170" s="9"/>
    </row>
    <row r="171" spans="4:4" customFormat="1" hidden="1" x14ac:dyDescent="0.25">
      <c r="D171" s="9"/>
    </row>
    <row r="172" spans="4:4" customFormat="1" hidden="1" x14ac:dyDescent="0.25">
      <c r="D172" s="9"/>
    </row>
    <row r="173" spans="4:4" customFormat="1" hidden="1" x14ac:dyDescent="0.25">
      <c r="D173" s="9"/>
    </row>
    <row r="174" spans="4:4" customFormat="1" hidden="1" x14ac:dyDescent="0.25">
      <c r="D174" s="9"/>
    </row>
    <row r="175" spans="4:4" customFormat="1" hidden="1" x14ac:dyDescent="0.25">
      <c r="D175" s="9"/>
    </row>
    <row r="176" spans="4:4" customFormat="1" hidden="1" x14ac:dyDescent="0.25">
      <c r="D176" s="9"/>
    </row>
    <row r="177" spans="4:4" customFormat="1" hidden="1" x14ac:dyDescent="0.25">
      <c r="D177" s="9"/>
    </row>
    <row r="178" spans="4:4" customFormat="1" hidden="1" x14ac:dyDescent="0.25">
      <c r="D178" s="9"/>
    </row>
    <row r="179" spans="4:4" customFormat="1" hidden="1" x14ac:dyDescent="0.25">
      <c r="D179" s="9"/>
    </row>
    <row r="180" spans="4:4" customFormat="1" hidden="1" x14ac:dyDescent="0.25">
      <c r="D180" s="9"/>
    </row>
    <row r="181" spans="4:4" customFormat="1" hidden="1" x14ac:dyDescent="0.25">
      <c r="D181" s="9"/>
    </row>
    <row r="182" spans="4:4" customFormat="1" hidden="1" x14ac:dyDescent="0.25">
      <c r="D182" s="9"/>
    </row>
    <row r="183" spans="4:4" customFormat="1" hidden="1" x14ac:dyDescent="0.25">
      <c r="D183" s="9"/>
    </row>
    <row r="184" spans="4:4" customFormat="1" hidden="1" x14ac:dyDescent="0.25">
      <c r="D184" s="9"/>
    </row>
    <row r="185" spans="4:4" customFormat="1" hidden="1" x14ac:dyDescent="0.25">
      <c r="D185" s="9"/>
    </row>
    <row r="186" spans="4:4" customFormat="1" hidden="1" x14ac:dyDescent="0.25">
      <c r="D186" s="9"/>
    </row>
    <row r="187" spans="4:4" customFormat="1" hidden="1" x14ac:dyDescent="0.25">
      <c r="D187" s="9"/>
    </row>
    <row r="188" spans="4:4" customFormat="1" hidden="1" x14ac:dyDescent="0.25">
      <c r="D188" s="9"/>
    </row>
    <row r="189" spans="4:4" customFormat="1" hidden="1" x14ac:dyDescent="0.25">
      <c r="D189" s="9"/>
    </row>
    <row r="190" spans="4:4" customFormat="1" hidden="1" x14ac:dyDescent="0.25">
      <c r="D190" s="9"/>
    </row>
    <row r="191" spans="4:4" customFormat="1" hidden="1" x14ac:dyDescent="0.25">
      <c r="D191" s="9"/>
    </row>
    <row r="192" spans="4:4" customFormat="1" hidden="1" x14ac:dyDescent="0.25">
      <c r="D192" s="9"/>
    </row>
    <row r="193" spans="4:4" customFormat="1" hidden="1" x14ac:dyDescent="0.25">
      <c r="D193" s="9"/>
    </row>
    <row r="194" spans="4:4" customFormat="1" hidden="1" x14ac:dyDescent="0.25">
      <c r="D194" s="9"/>
    </row>
    <row r="195" spans="4:4" customFormat="1" hidden="1" x14ac:dyDescent="0.25">
      <c r="D195" s="9"/>
    </row>
    <row r="196" spans="4:4" customFormat="1" hidden="1" x14ac:dyDescent="0.25">
      <c r="D196" s="9"/>
    </row>
    <row r="197" spans="4:4" customFormat="1" hidden="1" x14ac:dyDescent="0.25">
      <c r="D197" s="9"/>
    </row>
    <row r="198" spans="4:4" customFormat="1" hidden="1" x14ac:dyDescent="0.25">
      <c r="D198" s="9"/>
    </row>
    <row r="199" spans="4:4" customFormat="1" hidden="1" x14ac:dyDescent="0.25">
      <c r="D199" s="9"/>
    </row>
    <row r="200" spans="4:4" customFormat="1" hidden="1" x14ac:dyDescent="0.25">
      <c r="D200" s="9"/>
    </row>
    <row r="201" spans="4:4" customFormat="1" hidden="1" x14ac:dyDescent="0.25">
      <c r="D201" s="9"/>
    </row>
    <row r="202" spans="4:4" customFormat="1" hidden="1" x14ac:dyDescent="0.25">
      <c r="D202" s="9"/>
    </row>
    <row r="203" spans="4:4" customFormat="1" hidden="1" x14ac:dyDescent="0.25">
      <c r="D203" s="9"/>
    </row>
    <row r="204" spans="4:4" customFormat="1" hidden="1" x14ac:dyDescent="0.25">
      <c r="D204" s="9"/>
    </row>
    <row r="205" spans="4:4" customFormat="1" hidden="1" x14ac:dyDescent="0.25">
      <c r="D205" s="9"/>
    </row>
    <row r="206" spans="4:4" customFormat="1" hidden="1" x14ac:dyDescent="0.25">
      <c r="D206" s="9"/>
    </row>
    <row r="207" spans="4:4" customFormat="1" hidden="1" x14ac:dyDescent="0.25">
      <c r="D207" s="9"/>
    </row>
    <row r="208" spans="4:4" customFormat="1" hidden="1" x14ac:dyDescent="0.25">
      <c r="D208" s="9"/>
    </row>
    <row r="209" spans="4:4" customFormat="1" hidden="1" x14ac:dyDescent="0.25">
      <c r="D209" s="9"/>
    </row>
    <row r="210" spans="4:4" customFormat="1" hidden="1" x14ac:dyDescent="0.25">
      <c r="D210" s="9"/>
    </row>
    <row r="211" spans="4:4" customFormat="1" hidden="1" x14ac:dyDescent="0.25">
      <c r="D211" s="9"/>
    </row>
    <row r="212" spans="4:4" customFormat="1" hidden="1" x14ac:dyDescent="0.25">
      <c r="D212" s="9"/>
    </row>
    <row r="213" spans="4:4" customFormat="1" hidden="1" x14ac:dyDescent="0.25">
      <c r="D213" s="9"/>
    </row>
    <row r="214" spans="4:4" customFormat="1" hidden="1" x14ac:dyDescent="0.25">
      <c r="D214" s="9"/>
    </row>
    <row r="215" spans="4:4" customFormat="1" hidden="1" x14ac:dyDescent="0.25">
      <c r="D215" s="9"/>
    </row>
    <row r="216" spans="4:4" customFormat="1" hidden="1" x14ac:dyDescent="0.25">
      <c r="D216" s="9"/>
    </row>
    <row r="217" spans="4:4" customFormat="1" hidden="1" x14ac:dyDescent="0.25">
      <c r="D217" s="9"/>
    </row>
    <row r="218" spans="4:4" customFormat="1" hidden="1" x14ac:dyDescent="0.25">
      <c r="D218" s="9"/>
    </row>
    <row r="219" spans="4:4" customFormat="1" hidden="1" x14ac:dyDescent="0.25">
      <c r="D219" s="9"/>
    </row>
    <row r="220" spans="4:4" customFormat="1" hidden="1" x14ac:dyDescent="0.25">
      <c r="D220" s="9"/>
    </row>
    <row r="221" spans="4:4" customFormat="1" hidden="1" x14ac:dyDescent="0.25">
      <c r="D221" s="9"/>
    </row>
    <row r="222" spans="4:4" customFormat="1" hidden="1" x14ac:dyDescent="0.25">
      <c r="D222" s="9"/>
    </row>
    <row r="223" spans="4:4" customFormat="1" hidden="1" x14ac:dyDescent="0.25">
      <c r="D223" s="9"/>
    </row>
    <row r="224" spans="4:4" customFormat="1" hidden="1" x14ac:dyDescent="0.25">
      <c r="D224" s="9"/>
    </row>
    <row r="225" spans="4:4" customFormat="1" hidden="1" x14ac:dyDescent="0.25">
      <c r="D225" s="9"/>
    </row>
    <row r="226" spans="4:4" customFormat="1" hidden="1" x14ac:dyDescent="0.25">
      <c r="D226" s="9"/>
    </row>
    <row r="227" spans="4:4" customFormat="1" hidden="1" x14ac:dyDescent="0.25">
      <c r="D227" s="9"/>
    </row>
    <row r="228" spans="4:4" customFormat="1" hidden="1" x14ac:dyDescent="0.25">
      <c r="D228" s="9"/>
    </row>
    <row r="229" spans="4:4" customFormat="1" hidden="1" x14ac:dyDescent="0.25">
      <c r="D229" s="9"/>
    </row>
    <row r="230" spans="4:4" customFormat="1" hidden="1" x14ac:dyDescent="0.25">
      <c r="D230" s="9"/>
    </row>
    <row r="231" spans="4:4" customFormat="1" hidden="1" x14ac:dyDescent="0.25">
      <c r="D231" s="9"/>
    </row>
    <row r="232" spans="4:4" customFormat="1" hidden="1" x14ac:dyDescent="0.25">
      <c r="D232" s="9"/>
    </row>
    <row r="233" spans="4:4" customFormat="1" hidden="1" x14ac:dyDescent="0.25">
      <c r="D233" s="9"/>
    </row>
    <row r="234" spans="4:4" customFormat="1" hidden="1" x14ac:dyDescent="0.25">
      <c r="D234" s="9"/>
    </row>
    <row r="235" spans="4:4" customFormat="1" hidden="1" x14ac:dyDescent="0.25">
      <c r="D235" s="9"/>
    </row>
    <row r="236" spans="4:4" customFormat="1" hidden="1" x14ac:dyDescent="0.25">
      <c r="D236" s="9"/>
    </row>
    <row r="237" spans="4:4" customFormat="1" hidden="1" x14ac:dyDescent="0.25">
      <c r="D237" s="9"/>
    </row>
    <row r="238" spans="4:4" customFormat="1" hidden="1" x14ac:dyDescent="0.25">
      <c r="D238" s="9"/>
    </row>
    <row r="239" spans="4:4" customFormat="1" hidden="1" x14ac:dyDescent="0.25">
      <c r="D239" s="9"/>
    </row>
    <row r="240" spans="4:4" customFormat="1" hidden="1" x14ac:dyDescent="0.25">
      <c r="D240" s="9"/>
    </row>
    <row r="241" spans="4:4" customFormat="1" hidden="1" x14ac:dyDescent="0.25">
      <c r="D241" s="9"/>
    </row>
    <row r="242" spans="4:4" customFormat="1" hidden="1" x14ac:dyDescent="0.25">
      <c r="D242" s="9"/>
    </row>
    <row r="243" spans="4:4" customFormat="1" hidden="1" x14ac:dyDescent="0.25">
      <c r="D243" s="9"/>
    </row>
    <row r="244" spans="4:4" customFormat="1" hidden="1" x14ac:dyDescent="0.25">
      <c r="D244" s="9"/>
    </row>
    <row r="245" spans="4:4" customFormat="1" hidden="1" x14ac:dyDescent="0.25">
      <c r="D245" s="9"/>
    </row>
    <row r="246" spans="4:4" customFormat="1" hidden="1" x14ac:dyDescent="0.25">
      <c r="D246" s="9"/>
    </row>
    <row r="247" spans="4:4" customFormat="1" hidden="1" x14ac:dyDescent="0.25">
      <c r="D247" s="9"/>
    </row>
    <row r="248" spans="4:4" customFormat="1" hidden="1" x14ac:dyDescent="0.25">
      <c r="D248" s="9"/>
    </row>
    <row r="249" spans="4:4" customFormat="1" hidden="1" x14ac:dyDescent="0.25">
      <c r="D249" s="9"/>
    </row>
    <row r="250" spans="4:4" customFormat="1" hidden="1" x14ac:dyDescent="0.25">
      <c r="D250" s="9"/>
    </row>
    <row r="251" spans="4:4" customFormat="1" hidden="1" x14ac:dyDescent="0.25">
      <c r="D251" s="9"/>
    </row>
    <row r="252" spans="4:4" customFormat="1" hidden="1" x14ac:dyDescent="0.25">
      <c r="D252" s="9"/>
    </row>
    <row r="253" spans="4:4" customFormat="1" hidden="1" x14ac:dyDescent="0.25">
      <c r="D253" s="9"/>
    </row>
    <row r="254" spans="4:4" customFormat="1" hidden="1" x14ac:dyDescent="0.25">
      <c r="D254" s="9"/>
    </row>
    <row r="255" spans="4:4" customFormat="1" hidden="1" x14ac:dyDescent="0.25">
      <c r="D255" s="9"/>
    </row>
    <row r="256" spans="4:4" customFormat="1" hidden="1" x14ac:dyDescent="0.25">
      <c r="D256" s="9"/>
    </row>
    <row r="257" spans="4:4" customFormat="1" hidden="1" x14ac:dyDescent="0.25">
      <c r="D257" s="9"/>
    </row>
    <row r="258" spans="4:4" customFormat="1" hidden="1" x14ac:dyDescent="0.25">
      <c r="D258" s="9"/>
    </row>
    <row r="259" spans="4:4" customFormat="1" hidden="1" x14ac:dyDescent="0.25">
      <c r="D259" s="9"/>
    </row>
    <row r="260" spans="4:4" customFormat="1" hidden="1" x14ac:dyDescent="0.25">
      <c r="D260" s="9"/>
    </row>
    <row r="261" spans="4:4" customFormat="1" hidden="1" x14ac:dyDescent="0.25">
      <c r="D261" s="9"/>
    </row>
    <row r="262" spans="4:4" customFormat="1" hidden="1" x14ac:dyDescent="0.25">
      <c r="D262" s="9"/>
    </row>
    <row r="274" customFormat="1" hidden="1" x14ac:dyDescent="0.25"/>
    <row r="275" customFormat="1" hidden="1" x14ac:dyDescent="0.25"/>
    <row r="276" customFormat="1" hidden="1" x14ac:dyDescent="0.25"/>
    <row r="277" customFormat="1" hidden="1" x14ac:dyDescent="0.25"/>
    <row r="278" customFormat="1" hidden="1" x14ac:dyDescent="0.25"/>
    <row r="292" spans="2:12" hidden="1" x14ac:dyDescent="0.25">
      <c r="B292"/>
    </row>
    <row r="294" spans="2:12" hidden="1" x14ac:dyDescent="0.25">
      <c r="B294" s="15"/>
      <c r="C294" s="5"/>
      <c r="D294" s="5"/>
      <c r="E294" s="16"/>
      <c r="F294" s="16"/>
      <c r="G294" s="16"/>
      <c r="H294" s="16"/>
      <c r="I294" s="16"/>
      <c r="J294" s="16"/>
      <c r="K294" s="16"/>
      <c r="L294" s="16"/>
    </row>
    <row r="311" customFormat="1" hidden="1" x14ac:dyDescent="0.25"/>
  </sheetData>
  <sheetProtection password="A2CD" sheet="1" objects="1" scenarios="1"/>
  <mergeCells count="2">
    <mergeCell ref="D3:F3"/>
    <mergeCell ref="H3:L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5D5A3-C143-4D2D-9AA2-936F46FE04CB}">
  <sheetPr>
    <tabColor rgb="FFC00000"/>
  </sheetPr>
  <dimension ref="A1:C598"/>
  <sheetViews>
    <sheetView workbookViewId="0">
      <selection activeCell="C15" sqref="C15"/>
    </sheetView>
  </sheetViews>
  <sheetFormatPr defaultRowHeight="15" x14ac:dyDescent="0.25"/>
  <cols>
    <col min="2" max="2" width="61.140625" bestFit="1" customWidth="1"/>
  </cols>
  <sheetData>
    <row r="1" spans="1:3" x14ac:dyDescent="0.25">
      <c r="A1" s="87" t="s">
        <v>1211</v>
      </c>
      <c r="B1" s="87"/>
      <c r="C1" s="87"/>
    </row>
    <row r="2" spans="1:3" x14ac:dyDescent="0.25">
      <c r="A2" t="s">
        <v>1212</v>
      </c>
      <c r="B2" t="s">
        <v>1213</v>
      </c>
    </row>
    <row r="3" spans="1:3" x14ac:dyDescent="0.25">
      <c r="A3" t="s">
        <v>1214</v>
      </c>
      <c r="B3" t="s">
        <v>1215</v>
      </c>
    </row>
    <row r="341" spans="1:2" x14ac:dyDescent="0.25">
      <c r="A341" s="2"/>
      <c r="B341" s="2"/>
    </row>
    <row r="342" spans="1:2" x14ac:dyDescent="0.25">
      <c r="A342" s="2"/>
      <c r="B342" s="2"/>
    </row>
    <row r="343" spans="1:2" x14ac:dyDescent="0.25">
      <c r="A343" s="2"/>
      <c r="B343" s="2"/>
    </row>
    <row r="344" spans="1:2" x14ac:dyDescent="0.25">
      <c r="A344" s="2"/>
      <c r="B344" s="2"/>
    </row>
    <row r="345" spans="1:2" x14ac:dyDescent="0.25">
      <c r="A345" s="2"/>
      <c r="B345" s="2"/>
    </row>
    <row r="346" spans="1:2" x14ac:dyDescent="0.25">
      <c r="A346" s="2"/>
      <c r="B346" s="2"/>
    </row>
    <row r="347" spans="1:2" x14ac:dyDescent="0.25">
      <c r="A347" s="2"/>
      <c r="B347" s="2"/>
    </row>
    <row r="348" spans="1:2" x14ac:dyDescent="0.25">
      <c r="A348" s="2"/>
      <c r="B348" s="2"/>
    </row>
    <row r="349" spans="1:2" x14ac:dyDescent="0.25">
      <c r="A349" s="2"/>
      <c r="B349" s="2"/>
    </row>
    <row r="350" spans="1:2" x14ac:dyDescent="0.25">
      <c r="A350" s="2"/>
      <c r="B350" s="2"/>
    </row>
    <row r="351" spans="1:2" x14ac:dyDescent="0.25">
      <c r="A351" s="2"/>
      <c r="B351" s="2"/>
    </row>
    <row r="352" spans="1:2" x14ac:dyDescent="0.25">
      <c r="A352" s="2"/>
      <c r="B352" s="2"/>
    </row>
    <row r="353" spans="1:2" x14ac:dyDescent="0.25">
      <c r="A353" s="2"/>
      <c r="B353" s="2"/>
    </row>
    <row r="354" spans="1:2" x14ac:dyDescent="0.25">
      <c r="A354" s="2"/>
      <c r="B354" s="2"/>
    </row>
    <row r="355" spans="1:2" x14ac:dyDescent="0.25">
      <c r="A355" s="2"/>
      <c r="B355" s="2"/>
    </row>
    <row r="356" spans="1:2" x14ac:dyDescent="0.25">
      <c r="A356" s="2"/>
      <c r="B356" s="2"/>
    </row>
    <row r="357" spans="1:2" x14ac:dyDescent="0.25">
      <c r="A357" s="2"/>
      <c r="B357" s="2"/>
    </row>
    <row r="358" spans="1:2" x14ac:dyDescent="0.25">
      <c r="A358" s="2"/>
      <c r="B358" s="2"/>
    </row>
    <row r="359" spans="1:2" x14ac:dyDescent="0.25">
      <c r="A359" s="2"/>
      <c r="B359" s="2"/>
    </row>
    <row r="360" spans="1:2" x14ac:dyDescent="0.25">
      <c r="A360" s="2"/>
      <c r="B360" s="2"/>
    </row>
    <row r="361" spans="1:2" x14ac:dyDescent="0.25">
      <c r="A361" s="2"/>
      <c r="B361" s="2"/>
    </row>
    <row r="362" spans="1:2" x14ac:dyDescent="0.25">
      <c r="A362" s="2"/>
      <c r="B362" s="2"/>
    </row>
    <row r="363" spans="1:2" x14ac:dyDescent="0.25">
      <c r="A363" s="2"/>
      <c r="B363" s="2"/>
    </row>
    <row r="364" spans="1:2" x14ac:dyDescent="0.25">
      <c r="A364" s="2"/>
      <c r="B364" s="2"/>
    </row>
    <row r="365" spans="1:2" x14ac:dyDescent="0.25">
      <c r="A365" s="2"/>
      <c r="B365" s="2"/>
    </row>
    <row r="366" spans="1:2" x14ac:dyDescent="0.25">
      <c r="A366" s="2"/>
      <c r="B366" s="2"/>
    </row>
    <row r="367" spans="1:2" x14ac:dyDescent="0.25">
      <c r="A367" s="2"/>
      <c r="B367" s="2"/>
    </row>
    <row r="368" spans="1:2" x14ac:dyDescent="0.25">
      <c r="A368" s="2"/>
      <c r="B368" s="2"/>
    </row>
    <row r="369" spans="1:2" x14ac:dyDescent="0.25">
      <c r="A369" s="2"/>
      <c r="B369" s="2"/>
    </row>
    <row r="370" spans="1:2" x14ac:dyDescent="0.25">
      <c r="A370" s="2"/>
      <c r="B370" s="2"/>
    </row>
    <row r="371" spans="1:2" x14ac:dyDescent="0.25">
      <c r="A371" s="2"/>
      <c r="B371" s="2"/>
    </row>
    <row r="372" spans="1:2" x14ac:dyDescent="0.25">
      <c r="A372" s="2"/>
      <c r="B372" s="2"/>
    </row>
    <row r="373" spans="1:2" x14ac:dyDescent="0.25">
      <c r="A373" s="2"/>
      <c r="B373" s="2"/>
    </row>
    <row r="374" spans="1:2" x14ac:dyDescent="0.25">
      <c r="A374" s="2"/>
      <c r="B374" s="2"/>
    </row>
    <row r="375" spans="1:2" x14ac:dyDescent="0.25">
      <c r="A375" s="2"/>
      <c r="B375" s="2"/>
    </row>
    <row r="376" spans="1:2" x14ac:dyDescent="0.25">
      <c r="A376" s="2"/>
      <c r="B376" s="2"/>
    </row>
    <row r="377" spans="1:2" x14ac:dyDescent="0.25">
      <c r="A377" s="2"/>
      <c r="B377" s="2"/>
    </row>
    <row r="378" spans="1:2" x14ac:dyDescent="0.25">
      <c r="A378" s="2"/>
      <c r="B378" s="2"/>
    </row>
    <row r="379" spans="1:2" x14ac:dyDescent="0.25">
      <c r="A379" s="2"/>
      <c r="B379" s="2"/>
    </row>
    <row r="380" spans="1:2" x14ac:dyDescent="0.25">
      <c r="A380" s="2"/>
      <c r="B380" s="2"/>
    </row>
    <row r="381" spans="1:2" x14ac:dyDescent="0.25">
      <c r="A381" s="2"/>
      <c r="B381" s="2"/>
    </row>
    <row r="382" spans="1:2" x14ac:dyDescent="0.25">
      <c r="A382" s="2"/>
      <c r="B382" s="2"/>
    </row>
    <row r="383" spans="1:2" x14ac:dyDescent="0.25">
      <c r="A383" s="2"/>
      <c r="B383" s="2"/>
    </row>
    <row r="384" spans="1:2" x14ac:dyDescent="0.25">
      <c r="A384" s="2"/>
      <c r="B384" s="2"/>
    </row>
    <row r="385" spans="1:2" x14ac:dyDescent="0.25">
      <c r="A385" s="2"/>
      <c r="B385" s="2"/>
    </row>
    <row r="386" spans="1:2" x14ac:dyDescent="0.25">
      <c r="A386" s="2"/>
      <c r="B386" s="2"/>
    </row>
    <row r="387" spans="1:2" x14ac:dyDescent="0.25">
      <c r="A387" s="2"/>
      <c r="B387" s="2"/>
    </row>
    <row r="388" spans="1:2" x14ac:dyDescent="0.25">
      <c r="A388" s="2"/>
      <c r="B388" s="2"/>
    </row>
    <row r="389" spans="1:2" x14ac:dyDescent="0.25">
      <c r="A389" s="2"/>
      <c r="B389" s="2"/>
    </row>
    <row r="390" spans="1:2" x14ac:dyDescent="0.25">
      <c r="A390" s="2"/>
      <c r="B390" s="2"/>
    </row>
    <row r="391" spans="1:2" x14ac:dyDescent="0.25">
      <c r="A391" s="2"/>
      <c r="B391" s="2"/>
    </row>
    <row r="392" spans="1:2" x14ac:dyDescent="0.25">
      <c r="A392" s="2"/>
      <c r="B392" s="2"/>
    </row>
    <row r="393" spans="1:2" x14ac:dyDescent="0.25">
      <c r="A393" s="2"/>
      <c r="B393" s="2"/>
    </row>
    <row r="394" spans="1:2" x14ac:dyDescent="0.25">
      <c r="A394" s="2"/>
      <c r="B394" s="2"/>
    </row>
    <row r="395" spans="1:2" x14ac:dyDescent="0.25">
      <c r="A395" s="2"/>
      <c r="B395" s="2"/>
    </row>
    <row r="396" spans="1:2" x14ac:dyDescent="0.25">
      <c r="A396" s="2"/>
      <c r="B396" s="2"/>
    </row>
    <row r="397" spans="1:2" x14ac:dyDescent="0.25">
      <c r="A397" s="2"/>
      <c r="B397" s="2"/>
    </row>
    <row r="398" spans="1:2" x14ac:dyDescent="0.25">
      <c r="A398" s="2"/>
      <c r="B398" s="2"/>
    </row>
    <row r="399" spans="1:2" x14ac:dyDescent="0.25">
      <c r="A399" s="2"/>
      <c r="B399" s="2"/>
    </row>
    <row r="400" spans="1:2" x14ac:dyDescent="0.25">
      <c r="A400" s="2"/>
      <c r="B400" s="2"/>
    </row>
    <row r="401" spans="1:2" x14ac:dyDescent="0.25">
      <c r="A401" s="2"/>
      <c r="B401" s="2"/>
    </row>
    <row r="402" spans="1:2" x14ac:dyDescent="0.25">
      <c r="A402" s="2"/>
      <c r="B402" s="2"/>
    </row>
    <row r="403" spans="1:2" x14ac:dyDescent="0.25">
      <c r="A403" s="2"/>
      <c r="B403" s="2"/>
    </row>
    <row r="404" spans="1:2" x14ac:dyDescent="0.25">
      <c r="A404" s="2"/>
      <c r="B404" s="2"/>
    </row>
    <row r="405" spans="1:2" x14ac:dyDescent="0.25">
      <c r="A405" s="2"/>
      <c r="B405" s="2"/>
    </row>
    <row r="406" spans="1:2" x14ac:dyDescent="0.25">
      <c r="A406" s="2"/>
      <c r="B406" s="2"/>
    </row>
    <row r="407" spans="1:2" x14ac:dyDescent="0.25">
      <c r="A407" s="2"/>
      <c r="B407" s="2"/>
    </row>
    <row r="408" spans="1:2" x14ac:dyDescent="0.25">
      <c r="A408" s="2"/>
      <c r="B408" s="2"/>
    </row>
    <row r="409" spans="1:2" x14ac:dyDescent="0.25">
      <c r="A409" s="2"/>
      <c r="B409" s="2"/>
    </row>
    <row r="410" spans="1:2" x14ac:dyDescent="0.25">
      <c r="A410" s="2"/>
      <c r="B410" s="2"/>
    </row>
    <row r="411" spans="1:2" x14ac:dyDescent="0.25">
      <c r="A411" s="2"/>
      <c r="B411" s="2"/>
    </row>
    <row r="412" spans="1:2" x14ac:dyDescent="0.25">
      <c r="A412" s="2"/>
      <c r="B412" s="2"/>
    </row>
    <row r="413" spans="1:2" x14ac:dyDescent="0.25">
      <c r="A413" s="2"/>
      <c r="B413" s="2"/>
    </row>
    <row r="414" spans="1:2" x14ac:dyDescent="0.25">
      <c r="A414" s="2"/>
      <c r="B414" s="2"/>
    </row>
    <row r="415" spans="1:2" x14ac:dyDescent="0.25">
      <c r="A415" s="2"/>
      <c r="B415" s="2"/>
    </row>
    <row r="416" spans="1:2" x14ac:dyDescent="0.25">
      <c r="A416" s="2"/>
      <c r="B416" s="2"/>
    </row>
    <row r="417" spans="1:2" x14ac:dyDescent="0.25">
      <c r="A417" s="2"/>
      <c r="B417" s="2"/>
    </row>
    <row r="418" spans="1:2" x14ac:dyDescent="0.25">
      <c r="A418" s="2"/>
      <c r="B418" s="2"/>
    </row>
    <row r="419" spans="1:2" x14ac:dyDescent="0.25">
      <c r="A419" s="2"/>
      <c r="B419" s="2"/>
    </row>
    <row r="420" spans="1:2" x14ac:dyDescent="0.25">
      <c r="A420" s="2"/>
      <c r="B420" s="2"/>
    </row>
    <row r="421" spans="1:2" x14ac:dyDescent="0.25">
      <c r="A421" s="2"/>
      <c r="B421" s="2"/>
    </row>
    <row r="422" spans="1:2" x14ac:dyDescent="0.25">
      <c r="A422" s="2"/>
      <c r="B422" s="2"/>
    </row>
    <row r="423" spans="1:2" x14ac:dyDescent="0.25">
      <c r="A423" s="2"/>
      <c r="B423" s="2"/>
    </row>
    <row r="424" spans="1:2" x14ac:dyDescent="0.25">
      <c r="A424" s="2"/>
      <c r="B424" s="2"/>
    </row>
    <row r="425" spans="1:2" x14ac:dyDescent="0.25">
      <c r="A425" s="2"/>
      <c r="B425" s="2"/>
    </row>
    <row r="426" spans="1:2" x14ac:dyDescent="0.25">
      <c r="A426" s="2"/>
      <c r="B426" s="2"/>
    </row>
    <row r="427" spans="1:2" x14ac:dyDescent="0.25">
      <c r="A427" s="2"/>
      <c r="B427" s="2"/>
    </row>
    <row r="428" spans="1:2" x14ac:dyDescent="0.25">
      <c r="A428" s="2"/>
      <c r="B428" s="2"/>
    </row>
    <row r="429" spans="1:2" x14ac:dyDescent="0.25">
      <c r="A429" s="2"/>
      <c r="B429" s="2"/>
    </row>
    <row r="430" spans="1:2" x14ac:dyDescent="0.25">
      <c r="A430" s="2"/>
      <c r="B430" s="2"/>
    </row>
    <row r="431" spans="1:2" x14ac:dyDescent="0.25">
      <c r="A431" s="2"/>
      <c r="B431" s="2"/>
    </row>
    <row r="432" spans="1:2" x14ac:dyDescent="0.25">
      <c r="A432" s="2"/>
      <c r="B432" s="2"/>
    </row>
    <row r="433" spans="1:2" x14ac:dyDescent="0.25">
      <c r="A433" s="2"/>
      <c r="B433" s="2"/>
    </row>
    <row r="434" spans="1:2" x14ac:dyDescent="0.25">
      <c r="A434" s="2"/>
      <c r="B434" s="2"/>
    </row>
    <row r="435" spans="1:2" x14ac:dyDescent="0.25">
      <c r="A435" s="2"/>
      <c r="B435" s="2"/>
    </row>
    <row r="436" spans="1:2" x14ac:dyDescent="0.25">
      <c r="A436" s="2"/>
      <c r="B436" s="2"/>
    </row>
    <row r="437" spans="1:2" x14ac:dyDescent="0.25">
      <c r="A437" s="2"/>
      <c r="B437" s="2"/>
    </row>
    <row r="438" spans="1:2" x14ac:dyDescent="0.25">
      <c r="A438" s="2"/>
      <c r="B438" s="2"/>
    </row>
    <row r="439" spans="1:2" x14ac:dyDescent="0.25">
      <c r="A439" s="2"/>
      <c r="B439" s="2"/>
    </row>
    <row r="440" spans="1:2" x14ac:dyDescent="0.25">
      <c r="A440" s="2"/>
      <c r="B440" s="2"/>
    </row>
    <row r="441" spans="1:2" x14ac:dyDescent="0.25">
      <c r="A441" s="2"/>
      <c r="B441" s="2"/>
    </row>
    <row r="442" spans="1:2" x14ac:dyDescent="0.25">
      <c r="A442" s="2"/>
      <c r="B442" s="2"/>
    </row>
    <row r="443" spans="1:2" x14ac:dyDescent="0.25">
      <c r="A443" s="2"/>
      <c r="B443" s="2"/>
    </row>
    <row r="444" spans="1:2" x14ac:dyDescent="0.25">
      <c r="A444" s="2"/>
      <c r="B444" s="2"/>
    </row>
    <row r="445" spans="1:2" x14ac:dyDescent="0.25">
      <c r="A445" s="2"/>
      <c r="B445" s="2"/>
    </row>
    <row r="446" spans="1:2" x14ac:dyDescent="0.25">
      <c r="A446" s="2"/>
      <c r="B446" s="2"/>
    </row>
    <row r="447" spans="1:2" x14ac:dyDescent="0.25">
      <c r="A447" s="2"/>
      <c r="B447" s="2"/>
    </row>
    <row r="448" spans="1:2" x14ac:dyDescent="0.25">
      <c r="A448" s="2"/>
      <c r="B448" s="2"/>
    </row>
    <row r="449" spans="1:2" x14ac:dyDescent="0.25">
      <c r="A449" s="2"/>
      <c r="B449" s="2"/>
    </row>
    <row r="450" spans="1:2" x14ac:dyDescent="0.25">
      <c r="A450" s="2"/>
      <c r="B450" s="2"/>
    </row>
    <row r="451" spans="1:2" x14ac:dyDescent="0.25">
      <c r="A451" s="2"/>
      <c r="B451" s="2"/>
    </row>
    <row r="452" spans="1:2" x14ac:dyDescent="0.25">
      <c r="A452" s="2"/>
      <c r="B452" s="2"/>
    </row>
    <row r="453" spans="1:2" x14ac:dyDescent="0.25">
      <c r="A453" s="2"/>
      <c r="B453" s="2"/>
    </row>
    <row r="454" spans="1:2" x14ac:dyDescent="0.25">
      <c r="A454" s="2"/>
      <c r="B454" s="2"/>
    </row>
    <row r="455" spans="1:2" x14ac:dyDescent="0.25">
      <c r="A455" s="2"/>
      <c r="B455" s="2"/>
    </row>
    <row r="456" spans="1:2" x14ac:dyDescent="0.25">
      <c r="A456" s="2"/>
      <c r="B456" s="2"/>
    </row>
    <row r="457" spans="1:2" x14ac:dyDescent="0.25">
      <c r="A457" s="2"/>
      <c r="B457" s="2"/>
    </row>
    <row r="458" spans="1:2" x14ac:dyDescent="0.25">
      <c r="A458" s="2"/>
      <c r="B458" s="2"/>
    </row>
    <row r="459" spans="1:2" x14ac:dyDescent="0.25">
      <c r="A459" s="2"/>
      <c r="B459" s="2"/>
    </row>
    <row r="460" spans="1:2" x14ac:dyDescent="0.25">
      <c r="A460" s="2"/>
      <c r="B460" s="2"/>
    </row>
    <row r="461" spans="1:2" x14ac:dyDescent="0.25">
      <c r="A461" s="2"/>
      <c r="B461" s="2"/>
    </row>
    <row r="462" spans="1:2" x14ac:dyDescent="0.25">
      <c r="A462" s="2"/>
      <c r="B462" s="2"/>
    </row>
    <row r="463" spans="1:2" x14ac:dyDescent="0.25">
      <c r="A463" s="2"/>
      <c r="B463" s="2"/>
    </row>
    <row r="464" spans="1:2" x14ac:dyDescent="0.25">
      <c r="A464" s="2"/>
      <c r="B464" s="2"/>
    </row>
    <row r="465" spans="1:2" x14ac:dyDescent="0.25">
      <c r="A465" s="2"/>
      <c r="B465" s="2"/>
    </row>
    <row r="466" spans="1:2" x14ac:dyDescent="0.25">
      <c r="A466" s="2"/>
      <c r="B466" s="2"/>
    </row>
    <row r="467" spans="1:2" x14ac:dyDescent="0.25">
      <c r="A467" s="2"/>
      <c r="B467" s="2"/>
    </row>
    <row r="468" spans="1:2" x14ac:dyDescent="0.25">
      <c r="A468" s="2"/>
      <c r="B468" s="2"/>
    </row>
    <row r="469" spans="1:2" x14ac:dyDescent="0.25">
      <c r="A469" s="2"/>
      <c r="B469" s="2"/>
    </row>
    <row r="470" spans="1:2" x14ac:dyDescent="0.25">
      <c r="A470" s="2"/>
      <c r="B470" s="2"/>
    </row>
    <row r="471" spans="1:2" x14ac:dyDescent="0.25">
      <c r="A471" s="2"/>
      <c r="B471" s="2"/>
    </row>
    <row r="472" spans="1:2" x14ac:dyDescent="0.25">
      <c r="A472" s="2"/>
      <c r="B472" s="2"/>
    </row>
    <row r="473" spans="1:2" x14ac:dyDescent="0.25">
      <c r="A473" s="2"/>
      <c r="B473" s="2"/>
    </row>
    <row r="474" spans="1:2" x14ac:dyDescent="0.25">
      <c r="A474" s="2"/>
      <c r="B474" s="2"/>
    </row>
    <row r="475" spans="1:2" x14ac:dyDescent="0.25">
      <c r="A475" s="2"/>
      <c r="B475" s="2"/>
    </row>
    <row r="476" spans="1:2" x14ac:dyDescent="0.25">
      <c r="A476" s="2"/>
      <c r="B476" s="2"/>
    </row>
    <row r="477" spans="1:2" x14ac:dyDescent="0.25">
      <c r="A477" s="2"/>
      <c r="B477" s="2"/>
    </row>
    <row r="478" spans="1:2" x14ac:dyDescent="0.25">
      <c r="A478" s="2"/>
      <c r="B478" s="2"/>
    </row>
    <row r="479" spans="1:2" x14ac:dyDescent="0.25">
      <c r="A479" s="2"/>
      <c r="B479" s="2"/>
    </row>
    <row r="480" spans="1:2" x14ac:dyDescent="0.25">
      <c r="A480" s="2"/>
      <c r="B480" s="2"/>
    </row>
    <row r="481" spans="1:2" x14ac:dyDescent="0.25">
      <c r="A481" s="2"/>
      <c r="B481" s="2"/>
    </row>
    <row r="482" spans="1:2" x14ac:dyDescent="0.25">
      <c r="A482" s="2"/>
      <c r="B482" s="2"/>
    </row>
    <row r="483" spans="1:2" x14ac:dyDescent="0.25">
      <c r="A483" s="2"/>
      <c r="B483" s="2"/>
    </row>
    <row r="484" spans="1:2" x14ac:dyDescent="0.25">
      <c r="A484" s="2"/>
      <c r="B484" s="2"/>
    </row>
    <row r="485" spans="1:2" x14ac:dyDescent="0.25">
      <c r="A485" s="2"/>
      <c r="B485" s="2"/>
    </row>
    <row r="486" spans="1:2" x14ac:dyDescent="0.25">
      <c r="A486" s="2"/>
      <c r="B486" s="2"/>
    </row>
    <row r="487" spans="1:2" x14ac:dyDescent="0.25">
      <c r="A487" s="2"/>
      <c r="B487" s="2"/>
    </row>
    <row r="488" spans="1:2" x14ac:dyDescent="0.25">
      <c r="A488" s="2"/>
      <c r="B488" s="2"/>
    </row>
    <row r="489" spans="1:2" x14ac:dyDescent="0.25">
      <c r="A489" s="2"/>
      <c r="B489" s="2"/>
    </row>
    <row r="490" spans="1:2" x14ac:dyDescent="0.25">
      <c r="A490" s="2"/>
      <c r="B490" s="2"/>
    </row>
    <row r="491" spans="1:2" x14ac:dyDescent="0.25">
      <c r="A491" s="2"/>
      <c r="B491" s="2"/>
    </row>
    <row r="492" spans="1:2" x14ac:dyDescent="0.25">
      <c r="A492" s="2"/>
      <c r="B492" s="2"/>
    </row>
    <row r="493" spans="1:2" x14ac:dyDescent="0.25">
      <c r="A493" s="2"/>
      <c r="B493" s="2"/>
    </row>
    <row r="494" spans="1:2" x14ac:dyDescent="0.25">
      <c r="A494" s="2"/>
      <c r="B494" s="2"/>
    </row>
    <row r="495" spans="1:2" x14ac:dyDescent="0.25">
      <c r="A495" s="2"/>
      <c r="B495" s="2"/>
    </row>
    <row r="496" spans="1:2" x14ac:dyDescent="0.25">
      <c r="A496" s="2"/>
      <c r="B496" s="2"/>
    </row>
    <row r="497" spans="1:2" x14ac:dyDescent="0.25">
      <c r="A497" s="2"/>
      <c r="B497" s="2"/>
    </row>
    <row r="498" spans="1:2" x14ac:dyDescent="0.25">
      <c r="A498" s="2"/>
      <c r="B498" s="2"/>
    </row>
    <row r="499" spans="1:2" x14ac:dyDescent="0.25">
      <c r="A499" s="2"/>
      <c r="B499" s="2"/>
    </row>
    <row r="500" spans="1:2" x14ac:dyDescent="0.25">
      <c r="A500" s="2"/>
      <c r="B500" s="2"/>
    </row>
    <row r="501" spans="1:2" x14ac:dyDescent="0.25">
      <c r="A501" s="2"/>
      <c r="B501" s="2"/>
    </row>
    <row r="502" spans="1:2" x14ac:dyDescent="0.25">
      <c r="A502" s="2"/>
      <c r="B502" s="2"/>
    </row>
    <row r="503" spans="1:2" x14ac:dyDescent="0.25">
      <c r="A503" s="2"/>
      <c r="B503" s="2"/>
    </row>
    <row r="504" spans="1:2" x14ac:dyDescent="0.25">
      <c r="A504" s="2"/>
      <c r="B504" s="2"/>
    </row>
    <row r="505" spans="1:2" x14ac:dyDescent="0.25">
      <c r="A505" s="2"/>
      <c r="B505" s="2"/>
    </row>
    <row r="506" spans="1:2" x14ac:dyDescent="0.25">
      <c r="A506" s="2"/>
      <c r="B506" s="2"/>
    </row>
    <row r="507" spans="1:2" x14ac:dyDescent="0.25">
      <c r="A507" s="2"/>
      <c r="B507" s="2"/>
    </row>
    <row r="508" spans="1:2" x14ac:dyDescent="0.25">
      <c r="A508" s="2"/>
      <c r="B508" s="2"/>
    </row>
    <row r="509" spans="1:2" x14ac:dyDescent="0.25">
      <c r="A509" s="2"/>
      <c r="B509" s="2"/>
    </row>
    <row r="510" spans="1:2" x14ac:dyDescent="0.25">
      <c r="A510" s="2"/>
      <c r="B510" s="2"/>
    </row>
    <row r="511" spans="1:2" x14ac:dyDescent="0.25">
      <c r="A511" s="2"/>
      <c r="B511" s="2"/>
    </row>
    <row r="512" spans="1:2" x14ac:dyDescent="0.25">
      <c r="A512" s="2"/>
      <c r="B512" s="2"/>
    </row>
    <row r="513" spans="1:2" x14ac:dyDescent="0.25">
      <c r="A513" s="2"/>
      <c r="B513" s="2"/>
    </row>
    <row r="514" spans="1:2" x14ac:dyDescent="0.25">
      <c r="A514" s="2"/>
      <c r="B514" s="2"/>
    </row>
    <row r="515" spans="1:2" x14ac:dyDescent="0.25">
      <c r="A515" s="2"/>
      <c r="B515" s="2"/>
    </row>
    <row r="516" spans="1:2" x14ac:dyDescent="0.25">
      <c r="A516" s="2"/>
      <c r="B516" s="2"/>
    </row>
    <row r="517" spans="1:2" x14ac:dyDescent="0.25">
      <c r="A517" s="2"/>
      <c r="B517" s="2"/>
    </row>
    <row r="518" spans="1:2" x14ac:dyDescent="0.25">
      <c r="A518" s="2"/>
      <c r="B518" s="2"/>
    </row>
    <row r="519" spans="1:2" x14ac:dyDescent="0.25">
      <c r="A519" s="2"/>
      <c r="B519" s="2"/>
    </row>
    <row r="520" spans="1:2" x14ac:dyDescent="0.25">
      <c r="A520" s="2"/>
      <c r="B520" s="2"/>
    </row>
    <row r="521" spans="1:2" x14ac:dyDescent="0.25">
      <c r="A521" s="2"/>
      <c r="B521" s="2"/>
    </row>
    <row r="522" spans="1:2" x14ac:dyDescent="0.25">
      <c r="A522" s="2"/>
      <c r="B522" s="2"/>
    </row>
    <row r="523" spans="1:2" x14ac:dyDescent="0.25">
      <c r="A523" s="2"/>
      <c r="B523" s="2"/>
    </row>
    <row r="524" spans="1:2" x14ac:dyDescent="0.25">
      <c r="A524" s="2"/>
      <c r="B524" s="2"/>
    </row>
    <row r="525" spans="1:2" x14ac:dyDescent="0.25">
      <c r="A525" s="2"/>
      <c r="B525" s="2"/>
    </row>
    <row r="526" spans="1:2" x14ac:dyDescent="0.25">
      <c r="A526" s="2"/>
      <c r="B526" s="2"/>
    </row>
    <row r="527" spans="1:2" x14ac:dyDescent="0.25">
      <c r="A527" s="2"/>
      <c r="B527" s="2"/>
    </row>
    <row r="528" spans="1:2" x14ac:dyDescent="0.25">
      <c r="A528" s="2"/>
      <c r="B528" s="2"/>
    </row>
    <row r="529" spans="1:2" x14ac:dyDescent="0.25">
      <c r="A529" s="2"/>
      <c r="B529" s="2"/>
    </row>
    <row r="530" spans="1:2" x14ac:dyDescent="0.25">
      <c r="A530" s="2"/>
      <c r="B530" s="2"/>
    </row>
    <row r="531" spans="1:2" x14ac:dyDescent="0.25">
      <c r="A531" s="2"/>
      <c r="B531" s="2"/>
    </row>
    <row r="532" spans="1:2" x14ac:dyDescent="0.25">
      <c r="A532" s="2"/>
      <c r="B532" s="2"/>
    </row>
    <row r="533" spans="1:2" x14ac:dyDescent="0.25">
      <c r="A533" s="2"/>
      <c r="B533" s="2"/>
    </row>
    <row r="534" spans="1:2" x14ac:dyDescent="0.25">
      <c r="A534" s="2"/>
      <c r="B534" s="2"/>
    </row>
    <row r="535" spans="1:2" x14ac:dyDescent="0.25">
      <c r="A535" s="2"/>
      <c r="B535" s="2"/>
    </row>
    <row r="536" spans="1:2" x14ac:dyDescent="0.25">
      <c r="A536" s="2"/>
      <c r="B536" s="2"/>
    </row>
    <row r="537" spans="1:2" x14ac:dyDescent="0.25">
      <c r="A537" s="2"/>
      <c r="B537" s="2"/>
    </row>
    <row r="538" spans="1:2" x14ac:dyDescent="0.25">
      <c r="A538" s="2"/>
      <c r="B538" s="2"/>
    </row>
    <row r="539" spans="1:2" x14ac:dyDescent="0.25">
      <c r="A539" s="2"/>
      <c r="B539" s="2"/>
    </row>
    <row r="540" spans="1:2" x14ac:dyDescent="0.25">
      <c r="A540" s="2"/>
      <c r="B540" s="2"/>
    </row>
    <row r="541" spans="1:2" x14ac:dyDescent="0.25">
      <c r="A541" s="2"/>
      <c r="B541" s="2"/>
    </row>
    <row r="542" spans="1:2" x14ac:dyDescent="0.25">
      <c r="A542" s="2"/>
      <c r="B542" s="2"/>
    </row>
    <row r="543" spans="1:2" x14ac:dyDescent="0.25">
      <c r="A543" s="2"/>
      <c r="B543" s="2"/>
    </row>
    <row r="544" spans="1:2" x14ac:dyDescent="0.25">
      <c r="A544" s="2"/>
      <c r="B544" s="2"/>
    </row>
    <row r="545" spans="1:2" x14ac:dyDescent="0.25">
      <c r="A545" s="2"/>
      <c r="B545" s="2"/>
    </row>
    <row r="546" spans="1:2" x14ac:dyDescent="0.25">
      <c r="A546" s="2"/>
      <c r="B546" s="2"/>
    </row>
    <row r="547" spans="1:2" x14ac:dyDescent="0.25">
      <c r="A547" s="2"/>
      <c r="B547" s="2"/>
    </row>
    <row r="548" spans="1:2" x14ac:dyDescent="0.25">
      <c r="A548" s="2"/>
      <c r="B548" s="2"/>
    </row>
    <row r="549" spans="1:2" x14ac:dyDescent="0.25">
      <c r="A549" s="2"/>
      <c r="B549" s="2"/>
    </row>
    <row r="550" spans="1:2" x14ac:dyDescent="0.25">
      <c r="A550" s="2"/>
      <c r="B550" s="2"/>
    </row>
    <row r="551" spans="1:2" x14ac:dyDescent="0.25">
      <c r="A551" s="2"/>
      <c r="B551" s="2"/>
    </row>
    <row r="552" spans="1:2" x14ac:dyDescent="0.25">
      <c r="A552" s="2"/>
      <c r="B552" s="2"/>
    </row>
    <row r="553" spans="1:2" x14ac:dyDescent="0.25">
      <c r="A553" s="2"/>
      <c r="B553" s="2"/>
    </row>
    <row r="554" spans="1:2" x14ac:dyDescent="0.25">
      <c r="A554" s="2"/>
      <c r="B554" s="2"/>
    </row>
    <row r="555" spans="1:2" x14ac:dyDescent="0.25">
      <c r="A555" s="2"/>
      <c r="B555" s="2"/>
    </row>
    <row r="556" spans="1:2" x14ac:dyDescent="0.25">
      <c r="A556" s="2"/>
      <c r="B556" s="2"/>
    </row>
    <row r="557" spans="1:2" x14ac:dyDescent="0.25">
      <c r="A557" s="2"/>
      <c r="B557" s="2"/>
    </row>
    <row r="558" spans="1:2" x14ac:dyDescent="0.25">
      <c r="A558" s="2"/>
      <c r="B558" s="2"/>
    </row>
    <row r="559" spans="1:2" x14ac:dyDescent="0.25">
      <c r="A559" s="2"/>
      <c r="B559" s="2"/>
    </row>
    <row r="560" spans="1:2" x14ac:dyDescent="0.25">
      <c r="A560" s="2"/>
      <c r="B560" s="2"/>
    </row>
    <row r="561" spans="1:2" x14ac:dyDescent="0.25">
      <c r="A561" s="2"/>
      <c r="B561" s="2"/>
    </row>
    <row r="562" spans="1:2" x14ac:dyDescent="0.25">
      <c r="A562" s="2"/>
      <c r="B562" s="2"/>
    </row>
    <row r="563" spans="1:2" x14ac:dyDescent="0.25">
      <c r="A563" s="2"/>
      <c r="B563" s="2"/>
    </row>
    <row r="564" spans="1:2" x14ac:dyDescent="0.25">
      <c r="A564" s="2"/>
      <c r="B564" s="2"/>
    </row>
    <row r="565" spans="1:2" x14ac:dyDescent="0.25">
      <c r="A565" s="2"/>
      <c r="B565" s="2"/>
    </row>
    <row r="566" spans="1:2" x14ac:dyDescent="0.25">
      <c r="A566" s="2"/>
      <c r="B566" s="2"/>
    </row>
    <row r="567" spans="1:2" x14ac:dyDescent="0.25">
      <c r="A567" s="2"/>
      <c r="B567" s="2"/>
    </row>
    <row r="568" spans="1:2" x14ac:dyDescent="0.25">
      <c r="A568" s="2"/>
      <c r="B568" s="2"/>
    </row>
    <row r="569" spans="1:2" x14ac:dyDescent="0.25">
      <c r="A569" s="2"/>
      <c r="B569" s="2"/>
    </row>
    <row r="570" spans="1:2" x14ac:dyDescent="0.25">
      <c r="A570" s="2"/>
      <c r="B570" s="2"/>
    </row>
    <row r="571" spans="1:2" x14ac:dyDescent="0.25">
      <c r="A571" s="2"/>
      <c r="B571" s="2"/>
    </row>
    <row r="572" spans="1:2" x14ac:dyDescent="0.25">
      <c r="A572" s="2"/>
      <c r="B572" s="2"/>
    </row>
    <row r="573" spans="1:2" x14ac:dyDescent="0.25">
      <c r="A573" s="2"/>
      <c r="B573" s="2"/>
    </row>
    <row r="574" spans="1:2" x14ac:dyDescent="0.25">
      <c r="A574" s="2"/>
      <c r="B574" s="2"/>
    </row>
    <row r="575" spans="1:2" x14ac:dyDescent="0.25">
      <c r="A575" s="2"/>
      <c r="B575" s="2"/>
    </row>
    <row r="576" spans="1:2" x14ac:dyDescent="0.25">
      <c r="A576" s="2"/>
      <c r="B576" s="2"/>
    </row>
    <row r="577" spans="1:2" x14ac:dyDescent="0.25">
      <c r="A577" s="2"/>
      <c r="B577" s="2"/>
    </row>
    <row r="578" spans="1:2" x14ac:dyDescent="0.25">
      <c r="A578" s="2"/>
      <c r="B578" s="2"/>
    </row>
    <row r="579" spans="1:2" x14ac:dyDescent="0.25">
      <c r="A579" s="2"/>
      <c r="B579" s="2"/>
    </row>
    <row r="580" spans="1:2" x14ac:dyDescent="0.25">
      <c r="A580" s="2"/>
      <c r="B580" s="2"/>
    </row>
    <row r="581" spans="1:2" x14ac:dyDescent="0.25">
      <c r="A581" s="2"/>
      <c r="B581" s="2"/>
    </row>
    <row r="582" spans="1:2" x14ac:dyDescent="0.25">
      <c r="A582" s="2"/>
      <c r="B582" s="2"/>
    </row>
    <row r="583" spans="1:2" x14ac:dyDescent="0.25">
      <c r="A583" s="2"/>
      <c r="B583" s="2"/>
    </row>
    <row r="584" spans="1:2" x14ac:dyDescent="0.25">
      <c r="A584" s="2"/>
      <c r="B584" s="2"/>
    </row>
    <row r="585" spans="1:2" x14ac:dyDescent="0.25">
      <c r="A585" s="2"/>
      <c r="B585" s="2"/>
    </row>
    <row r="586" spans="1:2" x14ac:dyDescent="0.25">
      <c r="A586" s="2"/>
      <c r="B586" s="2"/>
    </row>
    <row r="587" spans="1:2" x14ac:dyDescent="0.25">
      <c r="A587" s="2"/>
      <c r="B587" s="2"/>
    </row>
    <row r="588" spans="1:2" x14ac:dyDescent="0.25">
      <c r="A588" s="2"/>
      <c r="B588" s="2"/>
    </row>
    <row r="589" spans="1:2" x14ac:dyDescent="0.25">
      <c r="A589" s="2"/>
      <c r="B589" s="2"/>
    </row>
    <row r="590" spans="1:2" x14ac:dyDescent="0.25">
      <c r="A590" s="2"/>
      <c r="B590" s="2"/>
    </row>
    <row r="591" spans="1:2" x14ac:dyDescent="0.25">
      <c r="A591" s="2"/>
      <c r="B591" s="2"/>
    </row>
    <row r="592" spans="1:2" x14ac:dyDescent="0.25">
      <c r="A592" s="2"/>
      <c r="B592" s="2"/>
    </row>
    <row r="593" spans="1:2" x14ac:dyDescent="0.25">
      <c r="A593" s="2"/>
      <c r="B593" s="2"/>
    </row>
    <row r="594" spans="1:2" x14ac:dyDescent="0.25">
      <c r="A594" s="2"/>
      <c r="B594" s="2"/>
    </row>
    <row r="595" spans="1:2" x14ac:dyDescent="0.25">
      <c r="A595" s="2"/>
      <c r="B595" s="2"/>
    </row>
    <row r="596" spans="1:2" x14ac:dyDescent="0.25">
      <c r="A596" s="3"/>
      <c r="B596" s="3"/>
    </row>
    <row r="597" spans="1:2" x14ac:dyDescent="0.25">
      <c r="A597" s="3"/>
      <c r="B597" s="3"/>
    </row>
    <row r="598" spans="1:2" x14ac:dyDescent="0.25">
      <c r="A598" s="3"/>
      <c r="B598" s="3"/>
    </row>
  </sheetData>
  <sheetProtection sheet="1" objects="1" scenarios="1"/>
  <mergeCells count="1">
    <mergeCell ref="A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BD9AC-42A2-498E-8441-5729FD69B77B}">
  <sheetPr>
    <tabColor rgb="FF00B050"/>
  </sheetPr>
  <dimension ref="A1:Q626"/>
  <sheetViews>
    <sheetView topLeftCell="B1" zoomScale="115" zoomScaleNormal="115" workbookViewId="0">
      <selection activeCell="H9" sqref="H9"/>
    </sheetView>
  </sheetViews>
  <sheetFormatPr defaultRowHeight="15" x14ac:dyDescent="0.25"/>
  <cols>
    <col min="1" max="1" width="12.7109375" bestFit="1" customWidth="1"/>
    <col min="2" max="2" width="12.7109375" customWidth="1"/>
    <col min="4" max="4" width="12.85546875" bestFit="1" customWidth="1"/>
    <col min="6" max="6" width="62.140625" customWidth="1"/>
    <col min="7" max="7" width="18.5703125" customWidth="1"/>
    <col min="8" max="8" width="24.28515625" customWidth="1"/>
    <col min="9" max="9" width="29.85546875" bestFit="1" customWidth="1"/>
    <col min="10" max="10" width="18.140625" bestFit="1" customWidth="1"/>
    <col min="11" max="11" width="18.42578125" bestFit="1" customWidth="1"/>
    <col min="12" max="13" width="18.42578125" customWidth="1"/>
    <col min="14" max="14" width="18.5703125" bestFit="1" customWidth="1"/>
    <col min="15" max="15" width="12.140625" customWidth="1"/>
    <col min="16" max="16" width="13.42578125" customWidth="1"/>
    <col min="17" max="17" width="10.85546875" bestFit="1" customWidth="1"/>
  </cols>
  <sheetData>
    <row r="1" spans="1:17" ht="14.45" customHeight="1" x14ac:dyDescent="0.25">
      <c r="A1" s="6" t="s">
        <v>34</v>
      </c>
      <c r="B1" s="6" t="s">
        <v>35</v>
      </c>
      <c r="C1" s="6" t="s">
        <v>36</v>
      </c>
      <c r="D1" s="6" t="s">
        <v>37</v>
      </c>
      <c r="E1" s="6" t="s">
        <v>38</v>
      </c>
      <c r="F1" s="6" t="s">
        <v>39</v>
      </c>
      <c r="G1" s="6" t="s">
        <v>40</v>
      </c>
      <c r="H1" s="6" t="s">
        <v>41</v>
      </c>
      <c r="I1" s="20" t="s">
        <v>42</v>
      </c>
      <c r="J1" s="20" t="s">
        <v>43</v>
      </c>
      <c r="K1" s="20" t="s">
        <v>44</v>
      </c>
      <c r="L1" s="20" t="s">
        <v>45</v>
      </c>
      <c r="M1" s="20" t="s">
        <v>46</v>
      </c>
      <c r="N1" s="20" t="s">
        <v>47</v>
      </c>
      <c r="O1" s="20" t="s">
        <v>48</v>
      </c>
      <c r="P1" s="20" t="s">
        <v>49</v>
      </c>
      <c r="Q1" s="20" t="s">
        <v>50</v>
      </c>
    </row>
    <row r="2" spans="1:17" x14ac:dyDescent="0.25">
      <c r="D2" s="8"/>
      <c r="G2" s="23"/>
      <c r="H2" s="4"/>
      <c r="I2" s="21" t="e">
        <f t="shared" ref="I2:I8" si="0">G2/H2</f>
        <v>#DIV/0!</v>
      </c>
      <c r="J2" s="1">
        <f>_xlfn.IFNA(VLOOKUP(E2,'Bijlage ZZP'!$B:$I,8,FALSE),0)</f>
        <v>0</v>
      </c>
      <c r="K2" s="1">
        <f>_xlfn.IFNA(VLOOKUP(E2,'Bijlage VPT'!$B:$I,8,FALSE),0)</f>
        <v>0</v>
      </c>
      <c r="L2" s="1">
        <f>_xlfn.IFNA(INDEX('Bijlage MPT'!J:J,MATCH('Betaald tarief 2023'!E2,'Bijlage MPT'!B:B,0)),0)</f>
        <v>0</v>
      </c>
      <c r="M2" s="1">
        <f>_xlfn.IFNA(INDEX('Bijlage COT en VB'!C:C,MATCH('Betaald tarief 2023'!E2,'Bijlage COT en VB'!A:A,0)),0)</f>
        <v>0</v>
      </c>
      <c r="N2" s="1">
        <f>_xlfn.IFNA(VLOOKUP(E2,'Bijlage NBF2'!$B:$L,11,FALSE),0)</f>
        <v>0</v>
      </c>
      <c r="O2" s="1">
        <f>IF(OR(E2="ZMZ01",E2="EX001"),I2/(INDEX('Meerzorg gunning'!C:C,MATCH('Betaald tarief 2023'!A2,'Meerzorg gunning'!A:A,0))),MAX(J2:N2))</f>
        <v>0</v>
      </c>
      <c r="P2" s="22" t="str">
        <f t="shared" ref="P2:P8" si="1">IFERROR((I2/O2),"")</f>
        <v/>
      </c>
      <c r="Q2" s="1">
        <f>O2*H2</f>
        <v>0</v>
      </c>
    </row>
    <row r="3" spans="1:17" x14ac:dyDescent="0.25">
      <c r="D3" s="8"/>
      <c r="G3" s="23"/>
      <c r="H3" s="4"/>
      <c r="I3" s="21" t="e">
        <f t="shared" si="0"/>
        <v>#DIV/0!</v>
      </c>
      <c r="J3" s="1">
        <f>_xlfn.IFNA(VLOOKUP(E3,'Bijlage ZZP'!$B:$I,8,FALSE),0)</f>
        <v>0</v>
      </c>
      <c r="K3" s="1">
        <f>_xlfn.IFNA(VLOOKUP(E3,'Bijlage VPT'!$B:$I,8,FALSE),0)</f>
        <v>0</v>
      </c>
      <c r="L3" s="1">
        <f>_xlfn.IFNA(INDEX('Bijlage MPT'!J:J,MATCH('Betaald tarief 2023'!E3,'Bijlage MPT'!B:B,0)),0)</f>
        <v>0</v>
      </c>
      <c r="M3" s="1">
        <f>_xlfn.IFNA(INDEX('Bijlage COT en VB'!C:C,MATCH('Betaald tarief 2023'!E3,'Bijlage COT en VB'!A:A,0)),0)</f>
        <v>0</v>
      </c>
      <c r="N3" s="1">
        <f>_xlfn.IFNA(VLOOKUP(E3,'Bijlage NBF2'!$B:$L,11,FALSE),0)</f>
        <v>0</v>
      </c>
      <c r="O3" s="1">
        <f>IF(OR(E3="ZMZ01",E3="EX001"),I3/(INDEX('Meerzorg gunning'!C:C,MATCH('Betaald tarief 2023'!A3,'Meerzorg gunning'!A:A,0))),MAX(J3:N3))</f>
        <v>0</v>
      </c>
      <c r="P3" s="22" t="str">
        <f t="shared" si="1"/>
        <v/>
      </c>
      <c r="Q3" s="1">
        <f t="shared" ref="Q3:Q8" si="2">O3*H3</f>
        <v>0</v>
      </c>
    </row>
    <row r="4" spans="1:17" x14ac:dyDescent="0.25">
      <c r="D4" s="8"/>
      <c r="G4" s="23"/>
      <c r="H4" s="4"/>
      <c r="I4" s="21" t="e">
        <f t="shared" si="0"/>
        <v>#DIV/0!</v>
      </c>
      <c r="J4" s="1">
        <f>_xlfn.IFNA(VLOOKUP(E4,'Bijlage ZZP'!$B:$I,8,FALSE),0)</f>
        <v>0</v>
      </c>
      <c r="K4" s="1">
        <f>_xlfn.IFNA(VLOOKUP(E4,'Bijlage VPT'!$B:$I,8,FALSE),0)</f>
        <v>0</v>
      </c>
      <c r="L4" s="1">
        <f>_xlfn.IFNA(INDEX('Bijlage MPT'!J:J,MATCH('Betaald tarief 2023'!E4,'Bijlage MPT'!B:B,0)),0)</f>
        <v>0</v>
      </c>
      <c r="M4" s="1">
        <f>_xlfn.IFNA(INDEX('Bijlage COT en VB'!C:C,MATCH('Betaald tarief 2023'!E4,'Bijlage COT en VB'!A:A,0)),0)</f>
        <v>0</v>
      </c>
      <c r="N4" s="1">
        <f>_xlfn.IFNA(VLOOKUP(E4,'Bijlage NBF2'!$B:$L,11,FALSE),0)</f>
        <v>0</v>
      </c>
      <c r="O4" s="1">
        <f>IF(OR(E4="ZMZ01",E4="EX001"),I4/(INDEX('Meerzorg gunning'!C:C,MATCH('Betaald tarief 2023'!A4,'Meerzorg gunning'!A:A,0))),MAX(J4:N4))</f>
        <v>0</v>
      </c>
      <c r="P4" s="22" t="str">
        <f t="shared" si="1"/>
        <v/>
      </c>
      <c r="Q4" s="1">
        <f t="shared" si="2"/>
        <v>0</v>
      </c>
    </row>
    <row r="5" spans="1:17" x14ac:dyDescent="0.25">
      <c r="D5" s="8"/>
      <c r="G5" s="23"/>
      <c r="H5" s="4"/>
      <c r="I5" s="21" t="e">
        <f t="shared" si="0"/>
        <v>#DIV/0!</v>
      </c>
      <c r="J5" s="1">
        <f>_xlfn.IFNA(VLOOKUP(E5,'Bijlage ZZP'!$B:$I,8,FALSE),0)</f>
        <v>0</v>
      </c>
      <c r="K5" s="1">
        <f>_xlfn.IFNA(VLOOKUP(E5,'Bijlage VPT'!$B:$I,8,FALSE),0)</f>
        <v>0</v>
      </c>
      <c r="L5" s="1">
        <f>_xlfn.IFNA(INDEX('Bijlage MPT'!J:J,MATCH('Betaald tarief 2023'!E5,'Bijlage MPT'!B:B,0)),0)</f>
        <v>0</v>
      </c>
      <c r="M5" s="1">
        <f>_xlfn.IFNA(INDEX('Bijlage COT en VB'!C:C,MATCH('Betaald tarief 2023'!E5,'Bijlage COT en VB'!A:A,0)),0)</f>
        <v>0</v>
      </c>
      <c r="N5" s="1">
        <f>_xlfn.IFNA(VLOOKUP(E5,'Bijlage NBF2'!$B:$L,11,FALSE),0)</f>
        <v>0</v>
      </c>
      <c r="O5" s="1">
        <f>IF(OR(E5="ZMZ01",E5="EX001"),I5/(INDEX('Meerzorg gunning'!C:C,MATCH('Betaald tarief 2023'!A5,'Meerzorg gunning'!A:A,0))),MAX(J5:N5))</f>
        <v>0</v>
      </c>
      <c r="P5" s="22" t="str">
        <f t="shared" si="1"/>
        <v/>
      </c>
      <c r="Q5" s="1">
        <f t="shared" si="2"/>
        <v>0</v>
      </c>
    </row>
    <row r="6" spans="1:17" x14ac:dyDescent="0.25">
      <c r="D6" s="8"/>
      <c r="G6" s="23"/>
      <c r="H6" s="4"/>
      <c r="I6" s="21" t="e">
        <f t="shared" si="0"/>
        <v>#DIV/0!</v>
      </c>
      <c r="J6" s="1">
        <f>_xlfn.IFNA(VLOOKUP(E6,'Bijlage ZZP'!$B:$I,8,FALSE),0)</f>
        <v>0</v>
      </c>
      <c r="K6" s="1">
        <f>_xlfn.IFNA(VLOOKUP(E6,'Bijlage VPT'!$B:$I,8,FALSE),0)</f>
        <v>0</v>
      </c>
      <c r="L6" s="1">
        <f>_xlfn.IFNA(INDEX('Bijlage MPT'!J:J,MATCH('Betaald tarief 2023'!E6,'Bijlage MPT'!B:B,0)),0)</f>
        <v>0</v>
      </c>
      <c r="M6" s="1">
        <f>_xlfn.IFNA(INDEX('Bijlage COT en VB'!C:C,MATCH('Betaald tarief 2023'!E6,'Bijlage COT en VB'!A:A,0)),0)</f>
        <v>0</v>
      </c>
      <c r="N6" s="1">
        <f>_xlfn.IFNA(VLOOKUP(E6,'Bijlage NBF2'!$B:$L,11,FALSE),0)</f>
        <v>0</v>
      </c>
      <c r="O6" s="1">
        <f>IF(OR(E6="ZMZ01",E6="EX001"),I6/(INDEX('Meerzorg gunning'!C:C,MATCH('Betaald tarief 2023'!A6,'Meerzorg gunning'!A:A,0))),MAX(J6:N6))</f>
        <v>0</v>
      </c>
      <c r="P6" s="22" t="str">
        <f t="shared" ref="P6" si="3">IFERROR((I6/O6),"")</f>
        <v/>
      </c>
      <c r="Q6" s="1">
        <f t="shared" si="2"/>
        <v>0</v>
      </c>
    </row>
    <row r="7" spans="1:17" x14ac:dyDescent="0.25">
      <c r="D7" s="8"/>
      <c r="G7" s="23"/>
      <c r="H7" s="4"/>
      <c r="I7" s="21" t="e">
        <f t="shared" si="0"/>
        <v>#DIV/0!</v>
      </c>
      <c r="J7" s="1">
        <f>_xlfn.IFNA(VLOOKUP(E7,'Bijlage ZZP'!$B:$I,8,FALSE),0)</f>
        <v>0</v>
      </c>
      <c r="K7" s="1">
        <f>_xlfn.IFNA(VLOOKUP(E7,'Bijlage VPT'!$B:$I,8,FALSE),0)</f>
        <v>0</v>
      </c>
      <c r="L7" s="1">
        <f>_xlfn.IFNA(INDEX('Bijlage MPT'!J:J,MATCH('Betaald tarief 2023'!E7,'Bijlage MPT'!B:B,0)),0)</f>
        <v>0</v>
      </c>
      <c r="M7" s="1">
        <f>_xlfn.IFNA(INDEX('Bijlage COT en VB'!C:C,MATCH('Betaald tarief 2023'!E7,'Bijlage COT en VB'!A:A,0)),0)</f>
        <v>0</v>
      </c>
      <c r="N7" s="1">
        <f>_xlfn.IFNA(VLOOKUP(E7,'Bijlage NBF2'!$B:$L,11,FALSE),0)</f>
        <v>0</v>
      </c>
      <c r="O7" s="1">
        <f>IF(OR(E7="ZMZ01",E7="EX001"),I7/(INDEX('Meerzorg gunning'!C:C,MATCH('Betaald tarief 2023'!A7,'Meerzorg gunning'!A:A,0))),MAX(J7:N7))</f>
        <v>0</v>
      </c>
      <c r="P7" s="22" t="str">
        <f t="shared" si="1"/>
        <v/>
      </c>
      <c r="Q7" s="1">
        <f t="shared" si="2"/>
        <v>0</v>
      </c>
    </row>
    <row r="8" spans="1:17" x14ac:dyDescent="0.25">
      <c r="D8" s="8"/>
      <c r="G8" s="23"/>
      <c r="H8" s="4"/>
      <c r="I8" s="21" t="e">
        <f t="shared" si="0"/>
        <v>#DIV/0!</v>
      </c>
      <c r="J8" s="1">
        <f>_xlfn.IFNA(VLOOKUP(E8,'Bijlage ZZP'!$B:$I,8,FALSE),0)</f>
        <v>0</v>
      </c>
      <c r="K8" s="1">
        <f>_xlfn.IFNA(VLOOKUP(E8,'Bijlage VPT'!$B:$I,8,FALSE),0)</f>
        <v>0</v>
      </c>
      <c r="L8" s="1">
        <f>_xlfn.IFNA(INDEX('Bijlage MPT'!J:J,MATCH('Betaald tarief 2023'!E8,'Bijlage MPT'!B:B,0)),0)</f>
        <v>0</v>
      </c>
      <c r="M8" s="1">
        <f>_xlfn.IFNA(INDEX('Bijlage COT en VB'!C:C,MATCH('Betaald tarief 2023'!E8,'Bijlage COT en VB'!A:A,0)),0)</f>
        <v>0</v>
      </c>
      <c r="N8" s="1">
        <f>_xlfn.IFNA(VLOOKUP(E8,'Bijlage NBF2'!$B:$L,11,FALSE),0)</f>
        <v>0</v>
      </c>
      <c r="O8" s="1">
        <f>IF(OR(E8="ZMZ01",E8="EX001"),I8/(INDEX('Meerzorg gunning'!C:C,MATCH('Betaald tarief 2023'!A8,'Meerzorg gunning'!A:A,0))),MAX(J8:N8))</f>
        <v>0</v>
      </c>
      <c r="P8" s="22" t="str">
        <f t="shared" si="1"/>
        <v/>
      </c>
      <c r="Q8" s="1">
        <f t="shared" si="2"/>
        <v>0</v>
      </c>
    </row>
    <row r="9" spans="1:17" x14ac:dyDescent="0.25">
      <c r="G9" s="23"/>
      <c r="H9" s="4"/>
      <c r="I9" s="21"/>
      <c r="J9" s="1"/>
      <c r="K9" s="1"/>
      <c r="L9" s="1"/>
      <c r="M9" s="1"/>
      <c r="N9" s="1"/>
      <c r="O9" s="1"/>
      <c r="P9" s="22"/>
    </row>
    <row r="10" spans="1:17" x14ac:dyDescent="0.25">
      <c r="G10" s="23"/>
      <c r="H10" s="4"/>
      <c r="I10" s="21"/>
      <c r="J10" s="1"/>
      <c r="K10" s="1"/>
      <c r="L10" s="1"/>
      <c r="M10" s="1"/>
      <c r="N10" s="1"/>
      <c r="O10" s="1"/>
      <c r="P10" s="22"/>
    </row>
    <row r="11" spans="1:17" x14ac:dyDescent="0.25">
      <c r="G11" s="23"/>
      <c r="H11" s="4"/>
      <c r="I11" s="21"/>
      <c r="J11" s="1"/>
      <c r="K11" s="1"/>
      <c r="L11" s="1"/>
      <c r="M11" s="1"/>
      <c r="N11" s="1"/>
      <c r="O11" s="1"/>
      <c r="P11" s="22"/>
    </row>
    <row r="12" spans="1:17" x14ac:dyDescent="0.25">
      <c r="G12" s="23"/>
      <c r="H12" s="4"/>
      <c r="I12" s="21"/>
      <c r="J12" s="1"/>
      <c r="K12" s="1"/>
      <c r="L12" s="1"/>
      <c r="M12" s="1"/>
      <c r="N12" s="1"/>
      <c r="O12" s="1"/>
      <c r="P12" s="22"/>
    </row>
    <row r="13" spans="1:17" x14ac:dyDescent="0.25">
      <c r="G13" s="23"/>
      <c r="H13" s="4"/>
      <c r="I13" s="21"/>
      <c r="J13" s="1"/>
      <c r="K13" s="1"/>
      <c r="L13" s="1"/>
      <c r="M13" s="1"/>
      <c r="N13" s="1"/>
      <c r="O13" s="1"/>
      <c r="P13" s="22"/>
    </row>
    <row r="14" spans="1:17" x14ac:dyDescent="0.25">
      <c r="G14" s="23"/>
      <c r="H14" s="4"/>
      <c r="I14" s="21"/>
      <c r="J14" s="1"/>
      <c r="K14" s="1"/>
      <c r="L14" s="1"/>
      <c r="M14" s="1"/>
      <c r="N14" s="1"/>
      <c r="O14" s="1"/>
      <c r="P14" s="22"/>
    </row>
    <row r="15" spans="1:17" x14ac:dyDescent="0.25">
      <c r="G15" s="23"/>
      <c r="H15" s="4"/>
      <c r="I15" s="21"/>
      <c r="J15" s="1"/>
      <c r="K15" s="1"/>
      <c r="L15" s="1"/>
      <c r="M15" s="1"/>
      <c r="N15" s="1"/>
      <c r="O15" s="1"/>
      <c r="P15" s="22"/>
    </row>
    <row r="16" spans="1:17" x14ac:dyDescent="0.25">
      <c r="G16" s="23"/>
      <c r="H16" s="4"/>
      <c r="I16" s="21"/>
      <c r="J16" s="1"/>
      <c r="K16" s="1"/>
      <c r="L16" s="1"/>
      <c r="M16" s="1"/>
      <c r="N16" s="1"/>
      <c r="O16" s="1"/>
      <c r="P16" s="22"/>
    </row>
    <row r="17" spans="7:16" x14ac:dyDescent="0.25">
      <c r="G17" s="23"/>
      <c r="H17" s="4"/>
      <c r="I17" s="21"/>
      <c r="J17" s="1"/>
      <c r="K17" s="1"/>
      <c r="L17" s="1"/>
      <c r="M17" s="1"/>
      <c r="N17" s="1"/>
      <c r="O17" s="1"/>
      <c r="P17" s="22"/>
    </row>
    <row r="18" spans="7:16" x14ac:dyDescent="0.25">
      <c r="G18" s="23"/>
      <c r="H18" s="4"/>
      <c r="I18" s="21"/>
      <c r="J18" s="1"/>
      <c r="K18" s="1"/>
      <c r="L18" s="1"/>
      <c r="M18" s="1"/>
      <c r="N18" s="1"/>
      <c r="O18" s="1"/>
      <c r="P18" s="22"/>
    </row>
    <row r="19" spans="7:16" x14ac:dyDescent="0.25">
      <c r="G19" s="23"/>
      <c r="H19" s="4"/>
      <c r="I19" s="21"/>
      <c r="J19" s="1"/>
      <c r="K19" s="1"/>
      <c r="L19" s="1"/>
      <c r="M19" s="1"/>
      <c r="N19" s="1"/>
      <c r="O19" s="1"/>
      <c r="P19" s="22"/>
    </row>
    <row r="20" spans="7:16" x14ac:dyDescent="0.25">
      <c r="G20" s="23"/>
      <c r="H20" s="4"/>
      <c r="I20" s="21"/>
      <c r="J20" s="1"/>
      <c r="K20" s="1"/>
      <c r="L20" s="1"/>
      <c r="M20" s="1"/>
      <c r="N20" s="1"/>
      <c r="O20" s="1"/>
      <c r="P20" s="22"/>
    </row>
    <row r="21" spans="7:16" x14ac:dyDescent="0.25">
      <c r="G21" s="23"/>
      <c r="H21" s="4"/>
      <c r="I21" s="21"/>
      <c r="J21" s="1"/>
      <c r="K21" s="1"/>
      <c r="L21" s="1"/>
      <c r="M21" s="1"/>
      <c r="N21" s="1"/>
      <c r="O21" s="1"/>
      <c r="P21" s="22"/>
    </row>
    <row r="22" spans="7:16" x14ac:dyDescent="0.25">
      <c r="G22" s="23"/>
      <c r="H22" s="4"/>
      <c r="I22" s="21"/>
      <c r="J22" s="1"/>
      <c r="K22" s="1"/>
      <c r="L22" s="1"/>
      <c r="M22" s="1"/>
      <c r="N22" s="1"/>
      <c r="O22" s="1"/>
      <c r="P22" s="22"/>
    </row>
    <row r="23" spans="7:16" x14ac:dyDescent="0.25">
      <c r="G23" s="23"/>
      <c r="H23" s="4"/>
      <c r="I23" s="21"/>
      <c r="J23" s="1"/>
      <c r="K23" s="1"/>
      <c r="L23" s="1"/>
      <c r="M23" s="1"/>
      <c r="N23" s="1"/>
      <c r="O23" s="1"/>
      <c r="P23" s="22"/>
    </row>
    <row r="24" spans="7:16" x14ac:dyDescent="0.25">
      <c r="G24" s="23"/>
      <c r="H24" s="4"/>
      <c r="I24" s="21"/>
      <c r="J24" s="1"/>
      <c r="K24" s="1"/>
      <c r="L24" s="1"/>
      <c r="M24" s="1"/>
      <c r="N24" s="1"/>
      <c r="O24" s="1"/>
      <c r="P24" s="22"/>
    </row>
    <row r="25" spans="7:16" x14ac:dyDescent="0.25">
      <c r="G25" s="23"/>
      <c r="H25" s="4"/>
      <c r="I25" s="21"/>
      <c r="J25" s="1"/>
      <c r="K25" s="1"/>
      <c r="L25" s="1"/>
      <c r="M25" s="1"/>
      <c r="N25" s="1"/>
      <c r="O25" s="1"/>
      <c r="P25" s="22"/>
    </row>
    <row r="26" spans="7:16" x14ac:dyDescent="0.25">
      <c r="G26" s="23"/>
      <c r="H26" s="4"/>
      <c r="I26" s="21"/>
      <c r="J26" s="1"/>
      <c r="K26" s="1"/>
      <c r="L26" s="1"/>
      <c r="M26" s="1"/>
      <c r="N26" s="1"/>
      <c r="O26" s="1"/>
      <c r="P26" s="22"/>
    </row>
    <row r="27" spans="7:16" x14ac:dyDescent="0.25">
      <c r="G27" s="23"/>
      <c r="H27" s="4"/>
      <c r="I27" s="21"/>
      <c r="J27" s="1"/>
      <c r="K27" s="1"/>
      <c r="L27" s="1"/>
      <c r="M27" s="1"/>
      <c r="N27" s="1"/>
      <c r="O27" s="1"/>
      <c r="P27" s="22"/>
    </row>
    <row r="28" spans="7:16" x14ac:dyDescent="0.25">
      <c r="G28" s="23"/>
      <c r="H28" s="4"/>
      <c r="I28" s="21"/>
      <c r="J28" s="1"/>
      <c r="K28" s="1"/>
      <c r="L28" s="1"/>
      <c r="M28" s="1"/>
      <c r="N28" s="1"/>
      <c r="O28" s="1"/>
      <c r="P28" s="22"/>
    </row>
    <row r="29" spans="7:16" x14ac:dyDescent="0.25">
      <c r="G29" s="23"/>
      <c r="H29" s="4"/>
      <c r="I29" s="21"/>
      <c r="J29" s="1"/>
      <c r="K29" s="1"/>
      <c r="L29" s="1"/>
      <c r="M29" s="1"/>
      <c r="N29" s="1"/>
      <c r="O29" s="1"/>
      <c r="P29" s="22"/>
    </row>
    <row r="30" spans="7:16" x14ac:dyDescent="0.25">
      <c r="G30" s="23"/>
      <c r="H30" s="4"/>
      <c r="I30" s="21"/>
      <c r="J30" s="1"/>
      <c r="K30" s="1"/>
      <c r="L30" s="1"/>
      <c r="M30" s="1"/>
      <c r="N30" s="1"/>
      <c r="O30" s="1"/>
      <c r="P30" s="22"/>
    </row>
    <row r="31" spans="7:16" x14ac:dyDescent="0.25">
      <c r="G31" s="23"/>
      <c r="H31" s="4"/>
      <c r="I31" s="21"/>
      <c r="J31" s="1"/>
      <c r="K31" s="1"/>
      <c r="L31" s="1"/>
      <c r="M31" s="1"/>
      <c r="N31" s="1"/>
      <c r="O31" s="1"/>
      <c r="P31" s="22"/>
    </row>
    <row r="32" spans="7:16" x14ac:dyDescent="0.25">
      <c r="G32" s="23"/>
      <c r="H32" s="4"/>
      <c r="I32" s="21"/>
      <c r="J32" s="1"/>
      <c r="K32" s="1"/>
      <c r="L32" s="1"/>
      <c r="M32" s="1"/>
      <c r="N32" s="1"/>
      <c r="O32" s="1"/>
      <c r="P32" s="22"/>
    </row>
    <row r="33" spans="7:16" x14ac:dyDescent="0.25">
      <c r="G33" s="23"/>
      <c r="H33" s="4"/>
      <c r="I33" s="21"/>
      <c r="J33" s="1"/>
      <c r="K33" s="1"/>
      <c r="L33" s="1"/>
      <c r="M33" s="1"/>
      <c r="N33" s="1"/>
      <c r="O33" s="1"/>
      <c r="P33" s="22"/>
    </row>
    <row r="34" spans="7:16" x14ac:dyDescent="0.25">
      <c r="G34" s="23"/>
      <c r="H34" s="4"/>
      <c r="I34" s="21"/>
      <c r="J34" s="1"/>
      <c r="K34" s="1"/>
      <c r="L34" s="1"/>
      <c r="M34" s="1"/>
      <c r="N34" s="1"/>
      <c r="O34" s="1"/>
      <c r="P34" s="22"/>
    </row>
    <row r="35" spans="7:16" x14ac:dyDescent="0.25">
      <c r="G35" s="23"/>
      <c r="H35" s="4"/>
      <c r="I35" s="21"/>
      <c r="J35" s="1"/>
      <c r="K35" s="1"/>
      <c r="L35" s="1"/>
      <c r="M35" s="1"/>
      <c r="N35" s="1"/>
      <c r="O35" s="1"/>
      <c r="P35" s="22"/>
    </row>
    <row r="36" spans="7:16" x14ac:dyDescent="0.25">
      <c r="G36" s="23"/>
      <c r="H36" s="4"/>
      <c r="I36" s="21"/>
      <c r="J36" s="1"/>
      <c r="K36" s="1"/>
      <c r="L36" s="1"/>
      <c r="M36" s="1"/>
      <c r="N36" s="1"/>
      <c r="O36" s="1"/>
      <c r="P36" s="22"/>
    </row>
    <row r="37" spans="7:16" x14ac:dyDescent="0.25">
      <c r="G37" s="23"/>
      <c r="H37" s="4"/>
      <c r="I37" s="21"/>
      <c r="J37" s="1"/>
      <c r="K37" s="1"/>
      <c r="L37" s="1"/>
      <c r="M37" s="1"/>
      <c r="N37" s="1"/>
      <c r="O37" s="1"/>
      <c r="P37" s="22"/>
    </row>
    <row r="38" spans="7:16" x14ac:dyDescent="0.25">
      <c r="G38" s="23"/>
      <c r="H38" s="4"/>
      <c r="I38" s="21"/>
      <c r="J38" s="1"/>
      <c r="K38" s="1"/>
      <c r="L38" s="1"/>
      <c r="M38" s="1"/>
      <c r="N38" s="1"/>
      <c r="O38" s="1"/>
      <c r="P38" s="22"/>
    </row>
    <row r="39" spans="7:16" x14ac:dyDescent="0.25">
      <c r="G39" s="23"/>
      <c r="H39" s="4"/>
      <c r="I39" s="21"/>
      <c r="J39" s="1"/>
      <c r="K39" s="1"/>
      <c r="L39" s="1"/>
      <c r="M39" s="1"/>
      <c r="N39" s="1"/>
      <c r="O39" s="1"/>
      <c r="P39" s="22"/>
    </row>
    <row r="40" spans="7:16" x14ac:dyDescent="0.25">
      <c r="G40" s="23"/>
      <c r="H40" s="4"/>
      <c r="I40" s="21"/>
      <c r="J40" s="1"/>
      <c r="K40" s="1"/>
      <c r="L40" s="1"/>
      <c r="M40" s="1"/>
      <c r="N40" s="1"/>
      <c r="O40" s="1"/>
      <c r="P40" s="22"/>
    </row>
    <row r="41" spans="7:16" x14ac:dyDescent="0.25">
      <c r="G41" s="23"/>
      <c r="H41" s="4"/>
      <c r="I41" s="21"/>
      <c r="J41" s="1"/>
      <c r="K41" s="1"/>
      <c r="L41" s="1"/>
      <c r="M41" s="1"/>
      <c r="N41" s="1"/>
      <c r="O41" s="1"/>
      <c r="P41" s="22"/>
    </row>
    <row r="42" spans="7:16" x14ac:dyDescent="0.25">
      <c r="G42" s="23"/>
      <c r="H42" s="4"/>
      <c r="I42" s="21"/>
      <c r="J42" s="1"/>
      <c r="K42" s="1"/>
      <c r="L42" s="1"/>
      <c r="M42" s="1"/>
      <c r="N42" s="1"/>
      <c r="O42" s="1"/>
      <c r="P42" s="22"/>
    </row>
    <row r="43" spans="7:16" x14ac:dyDescent="0.25">
      <c r="G43" s="23"/>
      <c r="H43" s="4"/>
      <c r="I43" s="21"/>
      <c r="J43" s="1"/>
      <c r="K43" s="1"/>
      <c r="L43" s="1"/>
      <c r="M43" s="1"/>
      <c r="N43" s="1"/>
      <c r="O43" s="1"/>
      <c r="P43" s="22"/>
    </row>
    <row r="44" spans="7:16" x14ac:dyDescent="0.25">
      <c r="G44" s="23"/>
      <c r="H44" s="4"/>
      <c r="I44" s="21"/>
      <c r="J44" s="1"/>
      <c r="K44" s="1"/>
      <c r="L44" s="1"/>
      <c r="M44" s="1"/>
      <c r="N44" s="1"/>
      <c r="O44" s="1"/>
      <c r="P44" s="22"/>
    </row>
    <row r="45" spans="7:16" x14ac:dyDescent="0.25">
      <c r="G45" s="23"/>
      <c r="H45" s="4"/>
      <c r="I45" s="21"/>
      <c r="J45" s="1"/>
      <c r="K45" s="1"/>
      <c r="L45" s="1"/>
      <c r="M45" s="1"/>
      <c r="N45" s="1"/>
      <c r="O45" s="1"/>
      <c r="P45" s="22"/>
    </row>
    <row r="46" spans="7:16" x14ac:dyDescent="0.25">
      <c r="G46" s="23"/>
      <c r="H46" s="4"/>
      <c r="I46" s="21"/>
      <c r="J46" s="1"/>
      <c r="K46" s="1"/>
      <c r="L46" s="1"/>
      <c r="M46" s="1"/>
      <c r="N46" s="1"/>
      <c r="O46" s="1"/>
      <c r="P46" s="22"/>
    </row>
    <row r="47" spans="7:16" x14ac:dyDescent="0.25">
      <c r="G47" s="23"/>
      <c r="H47" s="4"/>
      <c r="I47" s="21"/>
      <c r="J47" s="1"/>
      <c r="K47" s="1"/>
      <c r="L47" s="1"/>
      <c r="M47" s="1"/>
      <c r="N47" s="1"/>
      <c r="O47" s="1"/>
      <c r="P47" s="22"/>
    </row>
    <row r="48" spans="7:16" x14ac:dyDescent="0.25">
      <c r="G48" s="23"/>
      <c r="H48" s="4"/>
      <c r="I48" s="21"/>
      <c r="J48" s="1"/>
      <c r="K48" s="1"/>
      <c r="L48" s="1"/>
      <c r="M48" s="1"/>
      <c r="N48" s="1"/>
      <c r="O48" s="1"/>
      <c r="P48" s="22"/>
    </row>
    <row r="49" spans="7:16" x14ac:dyDescent="0.25">
      <c r="G49" s="23"/>
      <c r="H49" s="4"/>
      <c r="I49" s="21"/>
      <c r="J49" s="1"/>
      <c r="K49" s="1"/>
      <c r="L49" s="1"/>
      <c r="M49" s="1"/>
      <c r="N49" s="1"/>
      <c r="O49" s="1"/>
      <c r="P49" s="22"/>
    </row>
    <row r="50" spans="7:16" x14ac:dyDescent="0.25">
      <c r="G50" s="23"/>
      <c r="H50" s="4"/>
      <c r="I50" s="21"/>
      <c r="J50" s="1"/>
      <c r="K50" s="1"/>
      <c r="L50" s="1"/>
      <c r="M50" s="1"/>
      <c r="N50" s="1"/>
      <c r="O50" s="1"/>
      <c r="P50" s="22"/>
    </row>
    <row r="51" spans="7:16" x14ac:dyDescent="0.25">
      <c r="G51" s="23"/>
      <c r="H51" s="4"/>
      <c r="I51" s="21"/>
      <c r="J51" s="1"/>
      <c r="K51" s="1"/>
      <c r="L51" s="1"/>
      <c r="M51" s="1"/>
      <c r="N51" s="1"/>
      <c r="O51" s="1"/>
      <c r="P51" s="22"/>
    </row>
    <row r="52" spans="7:16" x14ac:dyDescent="0.25">
      <c r="G52" s="23"/>
      <c r="H52" s="4"/>
      <c r="I52" s="21"/>
      <c r="J52" s="1"/>
      <c r="K52" s="1"/>
      <c r="L52" s="1"/>
      <c r="M52" s="1"/>
      <c r="N52" s="1"/>
      <c r="O52" s="1"/>
      <c r="P52" s="22"/>
    </row>
    <row r="53" spans="7:16" x14ac:dyDescent="0.25">
      <c r="G53" s="23"/>
      <c r="H53" s="4"/>
      <c r="I53" s="21"/>
      <c r="J53" s="1"/>
      <c r="K53" s="1"/>
      <c r="L53" s="1"/>
      <c r="M53" s="1"/>
      <c r="N53" s="1"/>
      <c r="O53" s="1"/>
      <c r="P53" s="22"/>
    </row>
    <row r="54" spans="7:16" x14ac:dyDescent="0.25">
      <c r="G54" s="23"/>
      <c r="H54" s="4"/>
      <c r="I54" s="21"/>
      <c r="J54" s="1"/>
      <c r="K54" s="1"/>
      <c r="L54" s="1"/>
      <c r="M54" s="1"/>
      <c r="N54" s="1"/>
      <c r="O54" s="1"/>
      <c r="P54" s="22"/>
    </row>
    <row r="55" spans="7:16" x14ac:dyDescent="0.25">
      <c r="G55" s="23"/>
      <c r="H55" s="4"/>
      <c r="I55" s="21"/>
      <c r="J55" s="1"/>
      <c r="K55" s="1"/>
      <c r="L55" s="1"/>
      <c r="M55" s="1"/>
      <c r="N55" s="1"/>
      <c r="O55" s="1"/>
      <c r="P55" s="22"/>
    </row>
    <row r="56" spans="7:16" x14ac:dyDescent="0.25">
      <c r="G56" s="23"/>
      <c r="H56" s="4"/>
      <c r="I56" s="21"/>
      <c r="J56" s="1"/>
      <c r="K56" s="1"/>
      <c r="L56" s="1"/>
      <c r="M56" s="1"/>
      <c r="N56" s="1"/>
      <c r="O56" s="1"/>
      <c r="P56" s="22"/>
    </row>
    <row r="57" spans="7:16" x14ac:dyDescent="0.25">
      <c r="G57" s="23"/>
      <c r="H57" s="4"/>
      <c r="I57" s="21"/>
      <c r="J57" s="1"/>
      <c r="K57" s="1"/>
      <c r="L57" s="1"/>
      <c r="M57" s="1"/>
      <c r="N57" s="1"/>
      <c r="O57" s="1"/>
      <c r="P57" s="22"/>
    </row>
    <row r="58" spans="7:16" x14ac:dyDescent="0.25">
      <c r="G58" s="23"/>
      <c r="H58" s="4"/>
      <c r="I58" s="21"/>
      <c r="J58" s="1"/>
      <c r="K58" s="1"/>
      <c r="L58" s="1"/>
      <c r="M58" s="1"/>
      <c r="N58" s="1"/>
      <c r="O58" s="1"/>
      <c r="P58" s="22"/>
    </row>
    <row r="59" spans="7:16" x14ac:dyDescent="0.25">
      <c r="G59" s="23"/>
      <c r="H59" s="4"/>
      <c r="I59" s="21"/>
      <c r="J59" s="1"/>
      <c r="K59" s="1"/>
      <c r="L59" s="1"/>
      <c r="M59" s="1"/>
      <c r="N59" s="1"/>
      <c r="O59" s="1"/>
      <c r="P59" s="22"/>
    </row>
    <row r="60" spans="7:16" x14ac:dyDescent="0.25">
      <c r="G60" s="23"/>
      <c r="H60" s="4"/>
      <c r="I60" s="21"/>
      <c r="J60" s="1"/>
      <c r="K60" s="1"/>
      <c r="L60" s="1"/>
      <c r="M60" s="1"/>
      <c r="N60" s="1"/>
      <c r="O60" s="1"/>
      <c r="P60" s="22"/>
    </row>
    <row r="61" spans="7:16" x14ac:dyDescent="0.25">
      <c r="G61" s="23"/>
      <c r="H61" s="4"/>
      <c r="I61" s="21"/>
      <c r="J61" s="1"/>
      <c r="K61" s="1"/>
      <c r="L61" s="1"/>
      <c r="M61" s="1"/>
      <c r="N61" s="1"/>
      <c r="O61" s="1"/>
      <c r="P61" s="22"/>
    </row>
    <row r="62" spans="7:16" x14ac:dyDescent="0.25">
      <c r="G62" s="23"/>
      <c r="H62" s="4"/>
      <c r="I62" s="21"/>
      <c r="J62" s="1"/>
      <c r="K62" s="1"/>
      <c r="L62" s="1"/>
      <c r="M62" s="1"/>
      <c r="N62" s="1"/>
      <c r="O62" s="1"/>
      <c r="P62" s="22"/>
    </row>
    <row r="63" spans="7:16" x14ac:dyDescent="0.25">
      <c r="G63" s="23"/>
      <c r="H63" s="4"/>
      <c r="I63" s="21"/>
      <c r="J63" s="1"/>
      <c r="K63" s="1"/>
      <c r="L63" s="1"/>
      <c r="M63" s="1"/>
      <c r="N63" s="1"/>
      <c r="O63" s="1"/>
      <c r="P63" s="22"/>
    </row>
    <row r="64" spans="7:16" x14ac:dyDescent="0.25">
      <c r="G64" s="23"/>
      <c r="H64" s="4"/>
      <c r="I64" s="21"/>
      <c r="J64" s="1"/>
      <c r="K64" s="1"/>
      <c r="L64" s="1"/>
      <c r="M64" s="1"/>
      <c r="N64" s="1"/>
      <c r="O64" s="1"/>
      <c r="P64" s="22"/>
    </row>
    <row r="65" spans="7:16" x14ac:dyDescent="0.25">
      <c r="G65" s="23"/>
      <c r="H65" s="4"/>
      <c r="I65" s="21"/>
      <c r="J65" s="1"/>
      <c r="K65" s="1"/>
      <c r="L65" s="1"/>
      <c r="M65" s="1"/>
      <c r="N65" s="1"/>
      <c r="O65" s="1"/>
      <c r="P65" s="22"/>
    </row>
    <row r="66" spans="7:16" x14ac:dyDescent="0.25">
      <c r="G66" s="23"/>
      <c r="H66" s="4"/>
      <c r="I66" s="21"/>
      <c r="J66" s="1"/>
      <c r="K66" s="1"/>
      <c r="L66" s="1"/>
      <c r="M66" s="1"/>
      <c r="N66" s="1"/>
      <c r="O66" s="1"/>
      <c r="P66" s="22"/>
    </row>
    <row r="67" spans="7:16" x14ac:dyDescent="0.25">
      <c r="G67" s="23"/>
      <c r="H67" s="4"/>
      <c r="I67" s="21"/>
      <c r="J67" s="1"/>
      <c r="K67" s="1"/>
      <c r="L67" s="1"/>
      <c r="M67" s="1"/>
      <c r="N67" s="1"/>
      <c r="O67" s="1"/>
      <c r="P67" s="22"/>
    </row>
    <row r="68" spans="7:16" x14ac:dyDescent="0.25">
      <c r="G68" s="23"/>
      <c r="H68" s="4"/>
      <c r="I68" s="21"/>
      <c r="J68" s="1"/>
      <c r="K68" s="1"/>
      <c r="L68" s="1"/>
      <c r="M68" s="1"/>
      <c r="N68" s="1"/>
      <c r="O68" s="1"/>
      <c r="P68" s="22"/>
    </row>
    <row r="69" spans="7:16" x14ac:dyDescent="0.25">
      <c r="G69" s="23"/>
      <c r="H69" s="4"/>
      <c r="I69" s="21"/>
      <c r="J69" s="1"/>
      <c r="K69" s="1"/>
      <c r="L69" s="1"/>
      <c r="M69" s="1"/>
      <c r="N69" s="1"/>
      <c r="O69" s="1"/>
      <c r="P69" s="22"/>
    </row>
    <row r="70" spans="7:16" x14ac:dyDescent="0.25">
      <c r="G70" s="23"/>
      <c r="H70" s="4"/>
      <c r="I70" s="21"/>
      <c r="J70" s="1"/>
      <c r="K70" s="1"/>
      <c r="L70" s="1"/>
      <c r="M70" s="1"/>
      <c r="N70" s="1"/>
      <c r="O70" s="1"/>
      <c r="P70" s="22"/>
    </row>
    <row r="71" spans="7:16" x14ac:dyDescent="0.25">
      <c r="G71" s="23"/>
      <c r="H71" s="4"/>
      <c r="I71" s="21"/>
      <c r="J71" s="1"/>
      <c r="K71" s="1"/>
      <c r="L71" s="1"/>
      <c r="M71" s="1"/>
      <c r="N71" s="1"/>
      <c r="O71" s="1"/>
      <c r="P71" s="22"/>
    </row>
    <row r="72" spans="7:16" x14ac:dyDescent="0.25">
      <c r="G72" s="23"/>
      <c r="H72" s="4"/>
      <c r="I72" s="21"/>
      <c r="J72" s="1"/>
      <c r="K72" s="1"/>
      <c r="L72" s="1"/>
      <c r="M72" s="1"/>
      <c r="N72" s="1"/>
      <c r="O72" s="1"/>
      <c r="P72" s="22"/>
    </row>
    <row r="73" spans="7:16" x14ac:dyDescent="0.25">
      <c r="G73" s="23"/>
      <c r="H73" s="4"/>
      <c r="I73" s="21"/>
      <c r="J73" s="1"/>
      <c r="K73" s="1"/>
      <c r="L73" s="1"/>
      <c r="M73" s="1"/>
      <c r="N73" s="1"/>
      <c r="O73" s="1"/>
      <c r="P73" s="22"/>
    </row>
    <row r="74" spans="7:16" x14ac:dyDescent="0.25">
      <c r="G74" s="23"/>
      <c r="H74" s="4"/>
      <c r="I74" s="21"/>
      <c r="J74" s="1"/>
      <c r="K74" s="1"/>
      <c r="L74" s="1"/>
      <c r="M74" s="1"/>
      <c r="N74" s="1"/>
      <c r="O74" s="1"/>
      <c r="P74" s="22"/>
    </row>
    <row r="75" spans="7:16" x14ac:dyDescent="0.25">
      <c r="G75" s="23"/>
      <c r="H75" s="4"/>
      <c r="I75" s="21"/>
      <c r="J75" s="1"/>
      <c r="K75" s="1"/>
      <c r="L75" s="1"/>
      <c r="M75" s="1"/>
      <c r="N75" s="1"/>
      <c r="O75" s="1"/>
      <c r="P75" s="22"/>
    </row>
    <row r="76" spans="7:16" x14ac:dyDescent="0.25">
      <c r="G76" s="23"/>
      <c r="H76" s="4"/>
      <c r="I76" s="21"/>
      <c r="J76" s="1"/>
      <c r="K76" s="1"/>
      <c r="L76" s="1"/>
      <c r="M76" s="1"/>
      <c r="N76" s="1"/>
      <c r="O76" s="1"/>
      <c r="P76" s="22"/>
    </row>
    <row r="77" spans="7:16" x14ac:dyDescent="0.25">
      <c r="G77" s="23"/>
      <c r="H77" s="4"/>
      <c r="I77" s="21"/>
      <c r="J77" s="1"/>
      <c r="K77" s="1"/>
      <c r="L77" s="1"/>
      <c r="M77" s="1"/>
      <c r="N77" s="1"/>
      <c r="O77" s="1"/>
      <c r="P77" s="22"/>
    </row>
    <row r="78" spans="7:16" x14ac:dyDescent="0.25">
      <c r="G78" s="23"/>
      <c r="H78" s="4"/>
      <c r="I78" s="21"/>
      <c r="J78" s="1"/>
      <c r="K78" s="1"/>
      <c r="L78" s="1"/>
      <c r="M78" s="1"/>
      <c r="N78" s="1"/>
      <c r="O78" s="1"/>
      <c r="P78" s="22"/>
    </row>
    <row r="79" spans="7:16" x14ac:dyDescent="0.25">
      <c r="G79" s="23"/>
      <c r="H79" s="4"/>
      <c r="I79" s="21"/>
      <c r="J79" s="1"/>
      <c r="K79" s="1"/>
      <c r="L79" s="1"/>
      <c r="M79" s="1"/>
      <c r="N79" s="1"/>
      <c r="O79" s="1"/>
      <c r="P79" s="22"/>
    </row>
    <row r="80" spans="7:16" x14ac:dyDescent="0.25">
      <c r="G80" s="23"/>
      <c r="H80" s="4"/>
      <c r="I80" s="21"/>
      <c r="J80" s="1"/>
      <c r="K80" s="1"/>
      <c r="L80" s="1"/>
      <c r="M80" s="1"/>
      <c r="N80" s="1"/>
      <c r="O80" s="1"/>
      <c r="P80" s="22"/>
    </row>
    <row r="81" spans="7:16" x14ac:dyDescent="0.25">
      <c r="G81" s="23"/>
      <c r="H81" s="4"/>
      <c r="I81" s="21"/>
      <c r="J81" s="1"/>
      <c r="K81" s="1"/>
      <c r="L81" s="1"/>
      <c r="M81" s="1"/>
      <c r="N81" s="1"/>
      <c r="O81" s="1"/>
      <c r="P81" s="22"/>
    </row>
    <row r="82" spans="7:16" x14ac:dyDescent="0.25">
      <c r="G82" s="23"/>
      <c r="H82" s="4"/>
      <c r="I82" s="21"/>
      <c r="J82" s="1"/>
      <c r="K82" s="1"/>
      <c r="L82" s="1"/>
      <c r="M82" s="1"/>
      <c r="N82" s="1"/>
      <c r="O82" s="1"/>
      <c r="P82" s="22"/>
    </row>
    <row r="83" spans="7:16" x14ac:dyDescent="0.25">
      <c r="G83" s="23"/>
      <c r="H83" s="4"/>
      <c r="I83" s="21"/>
      <c r="J83" s="1"/>
      <c r="K83" s="1"/>
      <c r="L83" s="1"/>
      <c r="M83" s="1"/>
      <c r="N83" s="1"/>
      <c r="O83" s="1"/>
      <c r="P83" s="22"/>
    </row>
    <row r="84" spans="7:16" x14ac:dyDescent="0.25">
      <c r="G84" s="23"/>
      <c r="H84" s="4"/>
      <c r="I84" s="21"/>
      <c r="J84" s="1"/>
      <c r="K84" s="1"/>
      <c r="L84" s="1"/>
      <c r="M84" s="1"/>
      <c r="N84" s="1"/>
      <c r="O84" s="1"/>
      <c r="P84" s="22"/>
    </row>
    <row r="85" spans="7:16" x14ac:dyDescent="0.25">
      <c r="G85" s="23"/>
      <c r="H85" s="4"/>
      <c r="I85" s="21"/>
      <c r="J85" s="1"/>
      <c r="K85" s="1"/>
      <c r="L85" s="1"/>
      <c r="M85" s="1"/>
      <c r="N85" s="1"/>
      <c r="O85" s="1"/>
      <c r="P85" s="22"/>
    </row>
    <row r="86" spans="7:16" x14ac:dyDescent="0.25">
      <c r="G86" s="23"/>
      <c r="H86" s="4"/>
      <c r="I86" s="21"/>
      <c r="J86" s="1"/>
      <c r="K86" s="1"/>
      <c r="L86" s="1"/>
      <c r="M86" s="1"/>
      <c r="N86" s="1"/>
      <c r="O86" s="1"/>
      <c r="P86" s="22"/>
    </row>
    <row r="87" spans="7:16" x14ac:dyDescent="0.25">
      <c r="G87" s="23"/>
      <c r="H87" s="4"/>
      <c r="I87" s="21"/>
      <c r="J87" s="1"/>
      <c r="K87" s="1"/>
      <c r="L87" s="1"/>
      <c r="M87" s="1"/>
      <c r="N87" s="1"/>
      <c r="O87" s="1"/>
      <c r="P87" s="22"/>
    </row>
    <row r="88" spans="7:16" x14ac:dyDescent="0.25">
      <c r="G88" s="23"/>
      <c r="H88" s="4"/>
      <c r="I88" s="21"/>
      <c r="J88" s="1"/>
      <c r="K88" s="1"/>
      <c r="L88" s="1"/>
      <c r="M88" s="1"/>
      <c r="N88" s="1"/>
      <c r="O88" s="1"/>
      <c r="P88" s="22"/>
    </row>
    <row r="89" spans="7:16" x14ac:dyDescent="0.25">
      <c r="G89" s="23"/>
      <c r="H89" s="4"/>
      <c r="I89" s="21"/>
      <c r="J89" s="1"/>
      <c r="K89" s="1"/>
      <c r="L89" s="1"/>
      <c r="M89" s="1"/>
      <c r="N89" s="1"/>
      <c r="O89" s="1"/>
      <c r="P89" s="22"/>
    </row>
    <row r="90" spans="7:16" x14ac:dyDescent="0.25">
      <c r="G90" s="23"/>
      <c r="H90" s="4"/>
      <c r="I90" s="21"/>
      <c r="J90" s="1"/>
      <c r="K90" s="1"/>
      <c r="L90" s="1"/>
      <c r="M90" s="1"/>
      <c r="N90" s="1"/>
      <c r="O90" s="1"/>
      <c r="P90" s="22"/>
    </row>
    <row r="91" spans="7:16" x14ac:dyDescent="0.25">
      <c r="G91" s="23"/>
      <c r="H91" s="4"/>
      <c r="I91" s="21"/>
      <c r="J91" s="1"/>
      <c r="K91" s="1"/>
      <c r="L91" s="1"/>
      <c r="M91" s="1"/>
      <c r="N91" s="1"/>
      <c r="O91" s="1"/>
      <c r="P91" s="22"/>
    </row>
    <row r="92" spans="7:16" x14ac:dyDescent="0.25">
      <c r="G92" s="23"/>
      <c r="H92" s="4"/>
      <c r="I92" s="21"/>
      <c r="J92" s="1"/>
      <c r="K92" s="1"/>
      <c r="L92" s="1"/>
      <c r="M92" s="1"/>
      <c r="N92" s="1"/>
      <c r="O92" s="1"/>
      <c r="P92" s="22"/>
    </row>
    <row r="93" spans="7:16" x14ac:dyDescent="0.25">
      <c r="G93" s="23"/>
      <c r="H93" s="4"/>
      <c r="I93" s="21"/>
      <c r="J93" s="1"/>
      <c r="K93" s="1"/>
      <c r="L93" s="1"/>
      <c r="M93" s="1"/>
      <c r="N93" s="1"/>
      <c r="O93" s="1"/>
      <c r="P93" s="22"/>
    </row>
    <row r="94" spans="7:16" x14ac:dyDescent="0.25">
      <c r="G94" s="23"/>
      <c r="H94" s="4"/>
      <c r="I94" s="21"/>
      <c r="J94" s="1"/>
      <c r="K94" s="1"/>
      <c r="L94" s="1"/>
      <c r="M94" s="1"/>
      <c r="N94" s="1"/>
      <c r="O94" s="1"/>
      <c r="P94" s="22"/>
    </row>
    <row r="95" spans="7:16" x14ac:dyDescent="0.25">
      <c r="G95" s="23"/>
      <c r="H95" s="4"/>
      <c r="I95" s="21"/>
      <c r="J95" s="1"/>
      <c r="K95" s="1"/>
      <c r="L95" s="1"/>
      <c r="M95" s="1"/>
      <c r="N95" s="1"/>
      <c r="O95" s="1"/>
      <c r="P95" s="22"/>
    </row>
    <row r="96" spans="7:16" x14ac:dyDescent="0.25">
      <c r="G96" s="23"/>
      <c r="H96" s="4"/>
      <c r="I96" s="21"/>
      <c r="J96" s="1"/>
      <c r="K96" s="1"/>
      <c r="L96" s="1"/>
      <c r="M96" s="1"/>
      <c r="N96" s="1"/>
      <c r="O96" s="1"/>
      <c r="P96" s="22"/>
    </row>
    <row r="97" spans="7:16" x14ac:dyDescent="0.25">
      <c r="G97" s="23"/>
      <c r="H97" s="4"/>
      <c r="I97" s="21"/>
      <c r="J97" s="1"/>
      <c r="K97" s="1"/>
      <c r="L97" s="1"/>
      <c r="M97" s="1"/>
      <c r="N97" s="1"/>
      <c r="O97" s="1"/>
      <c r="P97" s="22"/>
    </row>
    <row r="98" spans="7:16" x14ac:dyDescent="0.25">
      <c r="G98" s="23"/>
      <c r="H98" s="4"/>
      <c r="I98" s="21"/>
      <c r="J98" s="1"/>
      <c r="K98" s="1"/>
      <c r="L98" s="1"/>
      <c r="M98" s="1"/>
      <c r="N98" s="1"/>
      <c r="O98" s="1"/>
      <c r="P98" s="22"/>
    </row>
    <row r="99" spans="7:16" x14ac:dyDescent="0.25">
      <c r="G99" s="23"/>
      <c r="H99" s="4"/>
      <c r="I99" s="21"/>
      <c r="J99" s="1"/>
      <c r="K99" s="1"/>
      <c r="L99" s="1"/>
      <c r="M99" s="1"/>
      <c r="N99" s="1"/>
      <c r="O99" s="1"/>
      <c r="P99" s="22"/>
    </row>
    <row r="100" spans="7:16" x14ac:dyDescent="0.25">
      <c r="G100" s="23"/>
      <c r="H100" s="4"/>
      <c r="I100" s="21"/>
      <c r="J100" s="1"/>
      <c r="K100" s="1"/>
      <c r="L100" s="1"/>
      <c r="M100" s="1"/>
      <c r="N100" s="1"/>
      <c r="O100" s="1"/>
      <c r="P100" s="22"/>
    </row>
    <row r="101" spans="7:16" x14ac:dyDescent="0.25">
      <c r="G101" s="23"/>
      <c r="H101" s="4"/>
      <c r="I101" s="21"/>
      <c r="J101" s="1"/>
      <c r="K101" s="1"/>
      <c r="L101" s="1"/>
      <c r="M101" s="1"/>
      <c r="N101" s="1"/>
      <c r="O101" s="1"/>
      <c r="P101" s="22"/>
    </row>
    <row r="102" spans="7:16" x14ac:dyDescent="0.25">
      <c r="G102" s="23"/>
      <c r="H102" s="4"/>
      <c r="I102" s="21"/>
      <c r="J102" s="1"/>
      <c r="K102" s="1"/>
      <c r="L102" s="1"/>
      <c r="M102" s="1"/>
      <c r="N102" s="1"/>
      <c r="O102" s="1"/>
      <c r="P102" s="22"/>
    </row>
    <row r="103" spans="7:16" x14ac:dyDescent="0.25">
      <c r="G103" s="23"/>
      <c r="H103" s="4"/>
      <c r="I103" s="21"/>
      <c r="J103" s="1"/>
      <c r="K103" s="1"/>
      <c r="L103" s="1"/>
      <c r="M103" s="1"/>
      <c r="N103" s="1"/>
      <c r="O103" s="1"/>
      <c r="P103" s="22"/>
    </row>
    <row r="104" spans="7:16" x14ac:dyDescent="0.25">
      <c r="G104" s="23"/>
      <c r="H104" s="4"/>
      <c r="I104" s="21"/>
      <c r="J104" s="1"/>
      <c r="K104" s="1"/>
      <c r="L104" s="1"/>
      <c r="M104" s="1"/>
      <c r="N104" s="1"/>
      <c r="O104" s="1"/>
      <c r="P104" s="22"/>
    </row>
    <row r="105" spans="7:16" x14ac:dyDescent="0.25">
      <c r="G105" s="23"/>
      <c r="H105" s="4"/>
      <c r="I105" s="21"/>
      <c r="J105" s="1"/>
      <c r="K105" s="1"/>
      <c r="L105" s="1"/>
      <c r="M105" s="1"/>
      <c r="N105" s="1"/>
      <c r="O105" s="1"/>
      <c r="P105" s="22"/>
    </row>
    <row r="106" spans="7:16" x14ac:dyDescent="0.25">
      <c r="G106" s="23"/>
      <c r="H106" s="4"/>
      <c r="I106" s="21"/>
      <c r="J106" s="1"/>
      <c r="K106" s="1"/>
      <c r="L106" s="1"/>
      <c r="M106" s="1"/>
      <c r="N106" s="1"/>
      <c r="O106" s="1"/>
      <c r="P106" s="22"/>
    </row>
    <row r="107" spans="7:16" x14ac:dyDescent="0.25">
      <c r="G107" s="23"/>
      <c r="H107" s="4"/>
      <c r="I107" s="21"/>
      <c r="J107" s="1"/>
      <c r="K107" s="1"/>
      <c r="L107" s="1"/>
      <c r="M107" s="1"/>
      <c r="N107" s="1"/>
      <c r="O107" s="1"/>
      <c r="P107" s="22"/>
    </row>
    <row r="108" spans="7:16" x14ac:dyDescent="0.25">
      <c r="G108" s="23"/>
      <c r="H108" s="4"/>
      <c r="I108" s="21"/>
      <c r="J108" s="1"/>
      <c r="K108" s="1"/>
      <c r="L108" s="1"/>
      <c r="M108" s="1"/>
      <c r="N108" s="1"/>
      <c r="O108" s="1"/>
      <c r="P108" s="22"/>
    </row>
    <row r="109" spans="7:16" x14ac:dyDescent="0.25">
      <c r="G109" s="23"/>
      <c r="H109" s="4"/>
      <c r="I109" s="21"/>
      <c r="J109" s="1"/>
      <c r="K109" s="1"/>
      <c r="L109" s="1"/>
      <c r="M109" s="1"/>
      <c r="N109" s="1"/>
      <c r="O109" s="1"/>
      <c r="P109" s="22"/>
    </row>
    <row r="110" spans="7:16" x14ac:dyDescent="0.25">
      <c r="G110" s="23"/>
      <c r="H110" s="4"/>
      <c r="I110" s="21"/>
      <c r="J110" s="1"/>
      <c r="K110" s="1"/>
      <c r="L110" s="1"/>
      <c r="M110" s="1"/>
      <c r="N110" s="1"/>
      <c r="O110" s="1"/>
      <c r="P110" s="22"/>
    </row>
    <row r="111" spans="7:16" x14ac:dyDescent="0.25">
      <c r="G111" s="23"/>
      <c r="H111" s="4"/>
      <c r="I111" s="21"/>
      <c r="J111" s="1"/>
      <c r="K111" s="1"/>
      <c r="L111" s="1"/>
      <c r="M111" s="1"/>
      <c r="N111" s="1"/>
      <c r="O111" s="1"/>
      <c r="P111" s="22"/>
    </row>
    <row r="112" spans="7:16" x14ac:dyDescent="0.25">
      <c r="G112" s="23"/>
      <c r="H112" s="4"/>
      <c r="I112" s="21"/>
      <c r="J112" s="1"/>
      <c r="K112" s="1"/>
      <c r="L112" s="1"/>
      <c r="M112" s="1"/>
      <c r="N112" s="1"/>
      <c r="O112" s="1"/>
      <c r="P112" s="22"/>
    </row>
    <row r="113" spans="7:16" x14ac:dyDescent="0.25">
      <c r="G113" s="23"/>
      <c r="H113" s="4"/>
      <c r="I113" s="21"/>
      <c r="J113" s="1"/>
      <c r="K113" s="1"/>
      <c r="L113" s="1"/>
      <c r="M113" s="1"/>
      <c r="N113" s="1"/>
      <c r="O113" s="1"/>
      <c r="P113" s="22"/>
    </row>
    <row r="114" spans="7:16" x14ac:dyDescent="0.25">
      <c r="G114" s="23"/>
      <c r="H114" s="4"/>
      <c r="I114" s="21"/>
      <c r="J114" s="1"/>
      <c r="K114" s="1"/>
      <c r="L114" s="1"/>
      <c r="M114" s="1"/>
      <c r="N114" s="1"/>
      <c r="O114" s="1"/>
      <c r="P114" s="22"/>
    </row>
    <row r="115" spans="7:16" x14ac:dyDescent="0.25">
      <c r="G115" s="23"/>
      <c r="H115" s="4"/>
      <c r="I115" s="21"/>
      <c r="J115" s="1"/>
      <c r="K115" s="1"/>
      <c r="L115" s="1"/>
      <c r="M115" s="1"/>
      <c r="N115" s="1"/>
      <c r="O115" s="1"/>
      <c r="P115" s="22"/>
    </row>
    <row r="116" spans="7:16" x14ac:dyDescent="0.25">
      <c r="G116" s="23"/>
      <c r="H116" s="4"/>
      <c r="I116" s="21"/>
      <c r="J116" s="1"/>
      <c r="K116" s="1"/>
      <c r="L116" s="1"/>
      <c r="M116" s="1"/>
      <c r="N116" s="1"/>
      <c r="O116" s="1"/>
      <c r="P116" s="22"/>
    </row>
    <row r="117" spans="7:16" x14ac:dyDescent="0.25">
      <c r="G117" s="23"/>
      <c r="H117" s="4"/>
      <c r="I117" s="21"/>
      <c r="J117" s="1"/>
      <c r="K117" s="1"/>
      <c r="L117" s="1"/>
      <c r="M117" s="1"/>
      <c r="N117" s="1"/>
      <c r="O117" s="1"/>
      <c r="P117" s="22"/>
    </row>
    <row r="118" spans="7:16" x14ac:dyDescent="0.25">
      <c r="G118" s="23"/>
      <c r="H118" s="4"/>
      <c r="I118" s="21"/>
      <c r="J118" s="1"/>
      <c r="K118" s="1"/>
      <c r="L118" s="1"/>
      <c r="M118" s="1"/>
      <c r="N118" s="1"/>
      <c r="O118" s="1"/>
      <c r="P118" s="22"/>
    </row>
    <row r="119" spans="7:16" x14ac:dyDescent="0.25">
      <c r="G119" s="23"/>
      <c r="H119" s="4"/>
      <c r="I119" s="21"/>
      <c r="J119" s="1"/>
      <c r="K119" s="1"/>
      <c r="L119" s="1"/>
      <c r="M119" s="1"/>
      <c r="N119" s="1"/>
      <c r="O119" s="1"/>
      <c r="P119" s="22"/>
    </row>
    <row r="120" spans="7:16" x14ac:dyDescent="0.25">
      <c r="G120" s="23"/>
      <c r="H120" s="4"/>
      <c r="I120" s="21"/>
      <c r="J120" s="1"/>
      <c r="K120" s="1"/>
      <c r="L120" s="1"/>
      <c r="M120" s="1"/>
      <c r="N120" s="1"/>
      <c r="O120" s="1"/>
      <c r="P120" s="22"/>
    </row>
    <row r="121" spans="7:16" x14ac:dyDescent="0.25">
      <c r="G121" s="23"/>
      <c r="H121" s="4"/>
      <c r="I121" s="21"/>
      <c r="J121" s="1"/>
      <c r="K121" s="1"/>
      <c r="L121" s="1"/>
      <c r="M121" s="1"/>
      <c r="N121" s="1"/>
      <c r="O121" s="1"/>
      <c r="P121" s="22"/>
    </row>
    <row r="122" spans="7:16" x14ac:dyDescent="0.25">
      <c r="G122" s="23"/>
      <c r="H122" s="4"/>
      <c r="I122" s="21"/>
      <c r="J122" s="1"/>
      <c r="K122" s="1"/>
      <c r="L122" s="1"/>
      <c r="M122" s="1"/>
      <c r="N122" s="1"/>
      <c r="O122" s="1"/>
      <c r="P122" s="22"/>
    </row>
    <row r="123" spans="7:16" x14ac:dyDescent="0.25">
      <c r="G123" s="23"/>
      <c r="H123" s="4"/>
      <c r="I123" s="21"/>
      <c r="J123" s="1"/>
      <c r="K123" s="1"/>
      <c r="L123" s="1"/>
      <c r="M123" s="1"/>
      <c r="N123" s="1"/>
      <c r="O123" s="1"/>
      <c r="P123" s="22"/>
    </row>
    <row r="124" spans="7:16" x14ac:dyDescent="0.25">
      <c r="G124" s="23"/>
      <c r="H124" s="4"/>
      <c r="I124" s="21"/>
      <c r="J124" s="1"/>
      <c r="K124" s="1"/>
      <c r="L124" s="1"/>
      <c r="M124" s="1"/>
      <c r="N124" s="1"/>
      <c r="O124" s="1"/>
      <c r="P124" s="22"/>
    </row>
    <row r="125" spans="7:16" x14ac:dyDescent="0.25">
      <c r="G125" s="23"/>
      <c r="H125" s="4"/>
      <c r="I125" s="21"/>
      <c r="J125" s="1"/>
      <c r="K125" s="1"/>
      <c r="L125" s="1"/>
      <c r="M125" s="1"/>
      <c r="N125" s="1"/>
      <c r="O125" s="1"/>
      <c r="P125" s="22"/>
    </row>
    <row r="126" spans="7:16" x14ac:dyDescent="0.25">
      <c r="G126" s="23"/>
      <c r="H126" s="4"/>
      <c r="I126" s="21"/>
      <c r="J126" s="1"/>
      <c r="K126" s="1"/>
      <c r="L126" s="1"/>
      <c r="M126" s="1"/>
      <c r="N126" s="1"/>
      <c r="O126" s="1"/>
      <c r="P126" s="22"/>
    </row>
    <row r="127" spans="7:16" x14ac:dyDescent="0.25">
      <c r="G127" s="23"/>
      <c r="H127" s="4"/>
      <c r="I127" s="21"/>
      <c r="J127" s="1"/>
      <c r="K127" s="1"/>
      <c r="L127" s="1"/>
      <c r="M127" s="1"/>
      <c r="N127" s="1"/>
      <c r="O127" s="1"/>
      <c r="P127" s="22"/>
    </row>
    <row r="128" spans="7:16" x14ac:dyDescent="0.25">
      <c r="G128" s="23"/>
      <c r="H128" s="4"/>
      <c r="I128" s="21"/>
      <c r="J128" s="1"/>
      <c r="K128" s="1"/>
      <c r="L128" s="1"/>
      <c r="M128" s="1"/>
      <c r="N128" s="1"/>
      <c r="O128" s="1"/>
      <c r="P128" s="22"/>
    </row>
    <row r="129" spans="7:16" x14ac:dyDescent="0.25">
      <c r="G129" s="23"/>
      <c r="H129" s="4"/>
      <c r="I129" s="21"/>
      <c r="J129" s="1"/>
      <c r="K129" s="1"/>
      <c r="L129" s="1"/>
      <c r="M129" s="1"/>
      <c r="N129" s="1"/>
      <c r="O129" s="1"/>
      <c r="P129" s="22"/>
    </row>
    <row r="130" spans="7:16" x14ac:dyDescent="0.25">
      <c r="G130" s="23"/>
      <c r="H130" s="4"/>
      <c r="I130" s="21"/>
      <c r="J130" s="1"/>
      <c r="K130" s="1"/>
      <c r="L130" s="1"/>
      <c r="M130" s="1"/>
      <c r="N130" s="1"/>
      <c r="O130" s="1"/>
      <c r="P130" s="22"/>
    </row>
    <row r="131" spans="7:16" x14ac:dyDescent="0.25">
      <c r="G131" s="23"/>
      <c r="H131" s="4"/>
      <c r="I131" s="21"/>
      <c r="J131" s="1"/>
      <c r="K131" s="1"/>
      <c r="L131" s="1"/>
      <c r="M131" s="1"/>
      <c r="N131" s="1"/>
      <c r="O131" s="1"/>
      <c r="P131" s="22"/>
    </row>
    <row r="132" spans="7:16" x14ac:dyDescent="0.25">
      <c r="G132" s="23"/>
      <c r="H132" s="4"/>
      <c r="I132" s="21"/>
      <c r="J132" s="1"/>
      <c r="K132" s="1"/>
      <c r="L132" s="1"/>
      <c r="M132" s="1"/>
      <c r="N132" s="1"/>
      <c r="O132" s="1"/>
      <c r="P132" s="22"/>
    </row>
    <row r="133" spans="7:16" x14ac:dyDescent="0.25">
      <c r="G133" s="23"/>
      <c r="H133" s="4"/>
      <c r="I133" s="21"/>
      <c r="J133" s="1"/>
      <c r="K133" s="1"/>
      <c r="L133" s="1"/>
      <c r="M133" s="1"/>
      <c r="N133" s="1"/>
      <c r="O133" s="1"/>
      <c r="P133" s="22"/>
    </row>
    <row r="134" spans="7:16" x14ac:dyDescent="0.25">
      <c r="G134" s="23"/>
      <c r="H134" s="4"/>
      <c r="I134" s="21"/>
      <c r="J134" s="1"/>
      <c r="K134" s="1"/>
      <c r="L134" s="1"/>
      <c r="M134" s="1"/>
      <c r="N134" s="1"/>
      <c r="O134" s="1"/>
      <c r="P134" s="22"/>
    </row>
    <row r="135" spans="7:16" x14ac:dyDescent="0.25">
      <c r="G135" s="23"/>
      <c r="H135" s="4"/>
      <c r="I135" s="21"/>
      <c r="J135" s="1"/>
      <c r="K135" s="1"/>
      <c r="L135" s="1"/>
      <c r="M135" s="1"/>
      <c r="N135" s="1"/>
      <c r="O135" s="1"/>
      <c r="P135" s="22"/>
    </row>
    <row r="136" spans="7:16" x14ac:dyDescent="0.25">
      <c r="G136" s="23"/>
      <c r="H136" s="4"/>
      <c r="I136" s="21"/>
      <c r="J136" s="1"/>
      <c r="K136" s="1"/>
      <c r="L136" s="1"/>
      <c r="M136" s="1"/>
      <c r="N136" s="1"/>
      <c r="O136" s="1"/>
      <c r="P136" s="22"/>
    </row>
    <row r="137" spans="7:16" x14ac:dyDescent="0.25">
      <c r="G137" s="23"/>
      <c r="H137" s="4"/>
      <c r="I137" s="21"/>
      <c r="J137" s="1"/>
      <c r="K137" s="1"/>
      <c r="L137" s="1"/>
      <c r="M137" s="1"/>
      <c r="N137" s="1"/>
      <c r="O137" s="1"/>
      <c r="P137" s="22"/>
    </row>
    <row r="138" spans="7:16" x14ac:dyDescent="0.25">
      <c r="G138" s="23"/>
      <c r="H138" s="4"/>
      <c r="I138" s="21"/>
      <c r="J138" s="1"/>
      <c r="K138" s="1"/>
      <c r="L138" s="1"/>
      <c r="M138" s="1"/>
      <c r="N138" s="1"/>
      <c r="O138" s="1"/>
      <c r="P138" s="22"/>
    </row>
    <row r="139" spans="7:16" x14ac:dyDescent="0.25">
      <c r="G139" s="23"/>
      <c r="H139" s="4"/>
      <c r="I139" s="21"/>
      <c r="J139" s="1"/>
      <c r="K139" s="1"/>
      <c r="L139" s="1"/>
      <c r="M139" s="1"/>
      <c r="N139" s="1"/>
      <c r="O139" s="1"/>
      <c r="P139" s="22"/>
    </row>
    <row r="140" spans="7:16" x14ac:dyDescent="0.25">
      <c r="G140" s="23"/>
      <c r="H140" s="4"/>
      <c r="I140" s="21"/>
      <c r="J140" s="1"/>
      <c r="K140" s="1"/>
      <c r="L140" s="1"/>
      <c r="M140" s="1"/>
      <c r="N140" s="1"/>
      <c r="O140" s="1"/>
      <c r="P140" s="22"/>
    </row>
    <row r="141" spans="7:16" x14ac:dyDescent="0.25">
      <c r="G141" s="23"/>
      <c r="H141" s="4"/>
      <c r="I141" s="21"/>
      <c r="J141" s="1"/>
      <c r="K141" s="1"/>
      <c r="L141" s="1"/>
      <c r="M141" s="1"/>
      <c r="N141" s="1"/>
      <c r="O141" s="1"/>
      <c r="P141" s="22"/>
    </row>
    <row r="142" spans="7:16" x14ac:dyDescent="0.25">
      <c r="G142" s="23"/>
      <c r="H142" s="4"/>
      <c r="I142" s="21"/>
      <c r="J142" s="1"/>
      <c r="K142" s="1"/>
      <c r="L142" s="1"/>
      <c r="M142" s="1"/>
      <c r="N142" s="1"/>
      <c r="O142" s="1"/>
      <c r="P142" s="22"/>
    </row>
    <row r="143" spans="7:16" x14ac:dyDescent="0.25">
      <c r="G143" s="23"/>
      <c r="H143" s="4"/>
      <c r="I143" s="21"/>
      <c r="J143" s="1"/>
      <c r="K143" s="1"/>
      <c r="L143" s="1"/>
      <c r="M143" s="1"/>
      <c r="N143" s="1"/>
      <c r="O143" s="1"/>
      <c r="P143" s="22"/>
    </row>
    <row r="144" spans="7:16" x14ac:dyDescent="0.25">
      <c r="G144" s="23"/>
      <c r="H144" s="4"/>
      <c r="I144" s="21"/>
      <c r="J144" s="1"/>
      <c r="K144" s="1"/>
      <c r="L144" s="1"/>
      <c r="M144" s="1"/>
      <c r="N144" s="1"/>
      <c r="O144" s="1"/>
      <c r="P144" s="22"/>
    </row>
    <row r="145" spans="7:16" x14ac:dyDescent="0.25">
      <c r="G145" s="23"/>
      <c r="H145" s="4"/>
      <c r="I145" s="21"/>
      <c r="J145" s="1"/>
      <c r="K145" s="1"/>
      <c r="L145" s="1"/>
      <c r="M145" s="1"/>
      <c r="N145" s="1"/>
      <c r="O145" s="1"/>
      <c r="P145" s="22"/>
    </row>
    <row r="146" spans="7:16" x14ac:dyDescent="0.25">
      <c r="G146" s="23"/>
      <c r="H146" s="4"/>
      <c r="I146" s="21"/>
      <c r="J146" s="1"/>
      <c r="K146" s="1"/>
      <c r="L146" s="1"/>
      <c r="M146" s="1"/>
      <c r="N146" s="1"/>
      <c r="O146" s="1"/>
      <c r="P146" s="22"/>
    </row>
    <row r="147" spans="7:16" x14ac:dyDescent="0.25">
      <c r="G147" s="23"/>
      <c r="H147" s="4"/>
      <c r="I147" s="21"/>
      <c r="J147" s="1"/>
      <c r="K147" s="1"/>
      <c r="L147" s="1"/>
      <c r="M147" s="1"/>
      <c r="N147" s="1"/>
      <c r="O147" s="1"/>
      <c r="P147" s="22"/>
    </row>
    <row r="148" spans="7:16" x14ac:dyDescent="0.25">
      <c r="G148" s="23"/>
      <c r="H148" s="4"/>
      <c r="I148" s="21"/>
      <c r="J148" s="1"/>
      <c r="K148" s="1"/>
      <c r="L148" s="1"/>
      <c r="M148" s="1"/>
      <c r="N148" s="1"/>
      <c r="O148" s="1"/>
      <c r="P148" s="22"/>
    </row>
    <row r="149" spans="7:16" x14ac:dyDescent="0.25">
      <c r="G149" s="23"/>
      <c r="H149" s="4"/>
      <c r="I149" s="21"/>
      <c r="J149" s="1"/>
      <c r="K149" s="1"/>
      <c r="L149" s="1"/>
      <c r="M149" s="1"/>
      <c r="N149" s="1"/>
      <c r="O149" s="1"/>
      <c r="P149" s="22"/>
    </row>
    <row r="150" spans="7:16" x14ac:dyDescent="0.25">
      <c r="G150" s="23"/>
      <c r="H150" s="4"/>
      <c r="I150" s="21"/>
      <c r="J150" s="1"/>
      <c r="K150" s="1"/>
      <c r="L150" s="1"/>
      <c r="M150" s="1"/>
      <c r="N150" s="1"/>
      <c r="O150" s="1"/>
      <c r="P150" s="22"/>
    </row>
    <row r="151" spans="7:16" x14ac:dyDescent="0.25">
      <c r="G151" s="23"/>
      <c r="H151" s="4"/>
      <c r="I151" s="21"/>
      <c r="J151" s="1"/>
      <c r="K151" s="1"/>
      <c r="L151" s="1"/>
      <c r="M151" s="1"/>
      <c r="N151" s="1"/>
      <c r="O151" s="1"/>
      <c r="P151" s="22"/>
    </row>
    <row r="152" spans="7:16" x14ac:dyDescent="0.25">
      <c r="G152" s="23"/>
      <c r="H152" s="4"/>
      <c r="I152" s="21"/>
      <c r="J152" s="1"/>
      <c r="K152" s="1"/>
      <c r="L152" s="1"/>
      <c r="M152" s="1"/>
      <c r="N152" s="1"/>
      <c r="O152" s="1"/>
      <c r="P152" s="22"/>
    </row>
    <row r="153" spans="7:16" x14ac:dyDescent="0.25">
      <c r="G153" s="23"/>
      <c r="H153" s="4"/>
      <c r="I153" s="21"/>
      <c r="J153" s="1"/>
      <c r="K153" s="1"/>
      <c r="L153" s="1"/>
      <c r="M153" s="1"/>
      <c r="N153" s="1"/>
      <c r="O153" s="1"/>
      <c r="P153" s="22"/>
    </row>
    <row r="154" spans="7:16" x14ac:dyDescent="0.25">
      <c r="G154" s="23"/>
      <c r="H154" s="4"/>
      <c r="I154" s="21"/>
      <c r="J154" s="1"/>
      <c r="K154" s="1"/>
      <c r="L154" s="1"/>
      <c r="M154" s="1"/>
      <c r="N154" s="1"/>
      <c r="O154" s="1"/>
      <c r="P154" s="22"/>
    </row>
    <row r="155" spans="7:16" x14ac:dyDescent="0.25">
      <c r="G155" s="23"/>
      <c r="H155" s="4"/>
      <c r="I155" s="21"/>
      <c r="J155" s="1"/>
      <c r="K155" s="1"/>
      <c r="L155" s="1"/>
      <c r="M155" s="1"/>
      <c r="N155" s="1"/>
      <c r="O155" s="1"/>
      <c r="P155" s="22"/>
    </row>
    <row r="156" spans="7:16" x14ac:dyDescent="0.25">
      <c r="G156" s="23"/>
      <c r="H156" s="4"/>
      <c r="I156" s="21"/>
      <c r="J156" s="1"/>
      <c r="K156" s="1"/>
      <c r="L156" s="1"/>
      <c r="M156" s="1"/>
      <c r="N156" s="1"/>
      <c r="O156" s="1"/>
      <c r="P156" s="22"/>
    </row>
    <row r="157" spans="7:16" x14ac:dyDescent="0.25">
      <c r="G157" s="23"/>
      <c r="H157" s="4"/>
      <c r="I157" s="21"/>
      <c r="J157" s="1"/>
      <c r="K157" s="1"/>
      <c r="L157" s="1"/>
      <c r="M157" s="1"/>
      <c r="N157" s="1"/>
      <c r="O157" s="1"/>
      <c r="P157" s="22"/>
    </row>
    <row r="158" spans="7:16" x14ac:dyDescent="0.25">
      <c r="G158" s="23"/>
      <c r="H158" s="4"/>
      <c r="I158" s="21"/>
      <c r="J158" s="1"/>
      <c r="K158" s="1"/>
      <c r="L158" s="1"/>
      <c r="M158" s="1"/>
      <c r="N158" s="1"/>
      <c r="O158" s="1"/>
      <c r="P158" s="22"/>
    </row>
    <row r="159" spans="7:16" x14ac:dyDescent="0.25">
      <c r="G159" s="23"/>
      <c r="H159" s="4"/>
      <c r="I159" s="21"/>
      <c r="J159" s="1"/>
      <c r="K159" s="1"/>
      <c r="L159" s="1"/>
      <c r="M159" s="1"/>
      <c r="N159" s="1"/>
      <c r="O159" s="1"/>
      <c r="P159" s="22"/>
    </row>
    <row r="160" spans="7:16" x14ac:dyDescent="0.25">
      <c r="G160" s="23"/>
      <c r="H160" s="4"/>
      <c r="I160" s="21"/>
      <c r="J160" s="1"/>
      <c r="K160" s="1"/>
      <c r="L160" s="1"/>
      <c r="M160" s="1"/>
      <c r="N160" s="1"/>
      <c r="O160" s="1"/>
      <c r="P160" s="22"/>
    </row>
    <row r="161" spans="7:16" x14ac:dyDescent="0.25">
      <c r="G161" s="23"/>
      <c r="H161" s="4"/>
      <c r="I161" s="21"/>
      <c r="J161" s="1"/>
      <c r="K161" s="1"/>
      <c r="L161" s="1"/>
      <c r="M161" s="1"/>
      <c r="N161" s="1"/>
      <c r="O161" s="1"/>
      <c r="P161" s="22"/>
    </row>
    <row r="162" spans="7:16" x14ac:dyDescent="0.25">
      <c r="G162" s="23"/>
      <c r="H162" s="4"/>
      <c r="I162" s="21"/>
      <c r="J162" s="1"/>
      <c r="K162" s="1"/>
      <c r="L162" s="1"/>
      <c r="M162" s="1"/>
      <c r="N162" s="1"/>
      <c r="O162" s="1"/>
      <c r="P162" s="22"/>
    </row>
    <row r="163" spans="7:16" x14ac:dyDescent="0.25">
      <c r="G163" s="23"/>
      <c r="H163" s="4"/>
      <c r="I163" s="21"/>
      <c r="J163" s="1"/>
      <c r="K163" s="1"/>
      <c r="L163" s="1"/>
      <c r="M163" s="1"/>
      <c r="N163" s="1"/>
      <c r="O163" s="1"/>
      <c r="P163" s="22"/>
    </row>
    <row r="164" spans="7:16" x14ac:dyDescent="0.25">
      <c r="G164" s="23"/>
      <c r="H164" s="4"/>
      <c r="I164" s="21"/>
      <c r="J164" s="1"/>
      <c r="K164" s="1"/>
      <c r="L164" s="1"/>
      <c r="M164" s="1"/>
      <c r="N164" s="1"/>
      <c r="O164" s="1"/>
      <c r="P164" s="22"/>
    </row>
    <row r="165" spans="7:16" x14ac:dyDescent="0.25">
      <c r="G165" s="23"/>
      <c r="H165" s="4"/>
      <c r="I165" s="21"/>
      <c r="J165" s="1"/>
      <c r="K165" s="1"/>
      <c r="L165" s="1"/>
      <c r="M165" s="1"/>
      <c r="N165" s="1"/>
      <c r="O165" s="1"/>
      <c r="P165" s="22"/>
    </row>
    <row r="166" spans="7:16" x14ac:dyDescent="0.25">
      <c r="G166" s="23"/>
      <c r="H166" s="4"/>
      <c r="I166" s="21"/>
      <c r="J166" s="1"/>
      <c r="K166" s="1"/>
      <c r="L166" s="1"/>
      <c r="M166" s="1"/>
      <c r="N166" s="1"/>
      <c r="O166" s="1"/>
      <c r="P166" s="22"/>
    </row>
    <row r="167" spans="7:16" x14ac:dyDescent="0.25">
      <c r="G167" s="23"/>
      <c r="H167" s="4"/>
      <c r="I167" s="21"/>
      <c r="J167" s="1"/>
      <c r="K167" s="1"/>
      <c r="L167" s="1"/>
      <c r="M167" s="1"/>
      <c r="N167" s="1"/>
      <c r="O167" s="1"/>
      <c r="P167" s="22"/>
    </row>
    <row r="168" spans="7:16" x14ac:dyDescent="0.25">
      <c r="G168" s="23"/>
      <c r="H168" s="4"/>
      <c r="I168" s="21"/>
      <c r="J168" s="1"/>
      <c r="K168" s="1"/>
      <c r="L168" s="1"/>
      <c r="M168" s="1"/>
      <c r="N168" s="1"/>
      <c r="O168" s="1"/>
      <c r="P168" s="22"/>
    </row>
    <row r="169" spans="7:16" x14ac:dyDescent="0.25">
      <c r="G169" s="23"/>
      <c r="H169" s="4"/>
      <c r="I169" s="21"/>
      <c r="J169" s="1"/>
      <c r="K169" s="1"/>
      <c r="L169" s="1"/>
      <c r="M169" s="1"/>
      <c r="N169" s="1"/>
      <c r="O169" s="1"/>
      <c r="P169" s="22"/>
    </row>
    <row r="170" spans="7:16" x14ac:dyDescent="0.25">
      <c r="G170" s="23"/>
      <c r="H170" s="4"/>
      <c r="I170" s="21"/>
      <c r="J170" s="1"/>
      <c r="K170" s="1"/>
      <c r="L170" s="1"/>
      <c r="M170" s="1"/>
      <c r="N170" s="1"/>
      <c r="O170" s="1"/>
      <c r="P170" s="22"/>
    </row>
    <row r="171" spans="7:16" x14ac:dyDescent="0.25">
      <c r="G171" s="23"/>
      <c r="H171" s="4"/>
      <c r="I171" s="21"/>
      <c r="J171" s="1"/>
      <c r="K171" s="1"/>
      <c r="L171" s="1"/>
      <c r="M171" s="1"/>
      <c r="N171" s="1"/>
      <c r="O171" s="1"/>
      <c r="P171" s="22"/>
    </row>
    <row r="172" spans="7:16" x14ac:dyDescent="0.25">
      <c r="G172" s="23"/>
      <c r="H172" s="4"/>
      <c r="I172" s="21"/>
      <c r="J172" s="1"/>
      <c r="K172" s="1"/>
      <c r="L172" s="1"/>
      <c r="M172" s="1"/>
      <c r="N172" s="1"/>
      <c r="O172" s="1"/>
      <c r="P172" s="22"/>
    </row>
    <row r="173" spans="7:16" x14ac:dyDescent="0.25">
      <c r="G173" s="23"/>
      <c r="H173" s="4"/>
      <c r="I173" s="21"/>
      <c r="J173" s="1"/>
      <c r="K173" s="1"/>
      <c r="L173" s="1"/>
      <c r="M173" s="1"/>
      <c r="N173" s="1"/>
      <c r="O173" s="1"/>
      <c r="P173" s="22"/>
    </row>
    <row r="174" spans="7:16" x14ac:dyDescent="0.25">
      <c r="G174" s="23"/>
      <c r="H174" s="4"/>
      <c r="I174" s="21"/>
      <c r="J174" s="1"/>
      <c r="K174" s="1"/>
      <c r="L174" s="1"/>
      <c r="M174" s="1"/>
      <c r="N174" s="1"/>
      <c r="O174" s="1"/>
      <c r="P174" s="22"/>
    </row>
    <row r="175" spans="7:16" x14ac:dyDescent="0.25">
      <c r="G175" s="23"/>
      <c r="H175" s="4"/>
      <c r="I175" s="21"/>
      <c r="J175" s="1"/>
      <c r="K175" s="1"/>
      <c r="L175" s="1"/>
      <c r="M175" s="1"/>
      <c r="N175" s="1"/>
      <c r="O175" s="1"/>
      <c r="P175" s="22"/>
    </row>
    <row r="176" spans="7:16" x14ac:dyDescent="0.25">
      <c r="G176" s="23"/>
      <c r="H176" s="4"/>
      <c r="I176" s="21"/>
      <c r="J176" s="1"/>
      <c r="K176" s="1"/>
      <c r="L176" s="1"/>
      <c r="M176" s="1"/>
      <c r="N176" s="1"/>
      <c r="O176" s="1"/>
      <c r="P176" s="22"/>
    </row>
    <row r="177" spans="7:16" x14ac:dyDescent="0.25">
      <c r="G177" s="23"/>
      <c r="H177" s="4"/>
      <c r="I177" s="21"/>
      <c r="J177" s="1"/>
      <c r="K177" s="1"/>
      <c r="L177" s="1"/>
      <c r="M177" s="1"/>
      <c r="N177" s="1"/>
      <c r="O177" s="1"/>
      <c r="P177" s="22"/>
    </row>
    <row r="178" spans="7:16" x14ac:dyDescent="0.25">
      <c r="G178" s="23"/>
      <c r="H178" s="4"/>
      <c r="I178" s="21"/>
      <c r="J178" s="1"/>
      <c r="K178" s="1"/>
      <c r="L178" s="1"/>
      <c r="M178" s="1"/>
      <c r="N178" s="1"/>
      <c r="O178" s="1"/>
      <c r="P178" s="22"/>
    </row>
    <row r="179" spans="7:16" x14ac:dyDescent="0.25">
      <c r="G179" s="23"/>
      <c r="H179" s="4"/>
      <c r="I179" s="21"/>
      <c r="J179" s="1"/>
      <c r="K179" s="1"/>
      <c r="L179" s="1"/>
      <c r="M179" s="1"/>
      <c r="N179" s="1"/>
      <c r="O179" s="1"/>
      <c r="P179" s="22"/>
    </row>
    <row r="180" spans="7:16" x14ac:dyDescent="0.25">
      <c r="G180" s="23"/>
      <c r="H180" s="4"/>
      <c r="I180" s="21"/>
      <c r="J180" s="1"/>
      <c r="K180" s="1"/>
      <c r="L180" s="1"/>
      <c r="M180" s="1"/>
      <c r="N180" s="1"/>
      <c r="O180" s="1"/>
      <c r="P180" s="22"/>
    </row>
    <row r="181" spans="7:16" x14ac:dyDescent="0.25">
      <c r="G181" s="23"/>
      <c r="H181" s="4"/>
      <c r="I181" s="21"/>
      <c r="J181" s="1"/>
      <c r="K181" s="1"/>
      <c r="L181" s="1"/>
      <c r="M181" s="1"/>
      <c r="N181" s="1"/>
      <c r="O181" s="1"/>
      <c r="P181" s="22"/>
    </row>
    <row r="182" spans="7:16" x14ac:dyDescent="0.25">
      <c r="G182" s="23"/>
      <c r="H182" s="4"/>
      <c r="I182" s="21"/>
      <c r="J182" s="1"/>
      <c r="K182" s="1"/>
      <c r="L182" s="1"/>
      <c r="M182" s="1"/>
      <c r="N182" s="1"/>
      <c r="O182" s="1"/>
      <c r="P182" s="22"/>
    </row>
    <row r="183" spans="7:16" x14ac:dyDescent="0.25">
      <c r="G183" s="23"/>
      <c r="H183" s="4"/>
      <c r="I183" s="21"/>
      <c r="J183" s="1"/>
      <c r="K183" s="1"/>
      <c r="L183" s="1"/>
      <c r="M183" s="1"/>
      <c r="N183" s="1"/>
      <c r="O183" s="1"/>
      <c r="P183" s="22"/>
    </row>
    <row r="184" spans="7:16" x14ac:dyDescent="0.25">
      <c r="G184" s="23"/>
      <c r="H184" s="4"/>
      <c r="I184" s="21"/>
      <c r="J184" s="1"/>
      <c r="K184" s="1"/>
      <c r="L184" s="1"/>
      <c r="M184" s="1"/>
      <c r="N184" s="1"/>
      <c r="O184" s="1"/>
      <c r="P184" s="22"/>
    </row>
    <row r="185" spans="7:16" x14ac:dyDescent="0.25">
      <c r="G185" s="23"/>
      <c r="H185" s="4"/>
      <c r="I185" s="21"/>
      <c r="J185" s="1"/>
      <c r="K185" s="1"/>
      <c r="L185" s="1"/>
      <c r="M185" s="1"/>
      <c r="N185" s="1"/>
      <c r="O185" s="1"/>
      <c r="P185" s="22"/>
    </row>
    <row r="186" spans="7:16" x14ac:dyDescent="0.25">
      <c r="G186" s="23"/>
      <c r="H186" s="4"/>
      <c r="I186" s="21"/>
      <c r="J186" s="1"/>
      <c r="K186" s="1"/>
      <c r="L186" s="1"/>
      <c r="M186" s="1"/>
      <c r="N186" s="1"/>
      <c r="O186" s="1"/>
      <c r="P186" s="22"/>
    </row>
    <row r="187" spans="7:16" x14ac:dyDescent="0.25">
      <c r="G187" s="23"/>
      <c r="H187" s="4"/>
      <c r="I187" s="21"/>
      <c r="J187" s="1"/>
      <c r="K187" s="1"/>
      <c r="L187" s="1"/>
      <c r="M187" s="1"/>
      <c r="N187" s="1"/>
      <c r="O187" s="1"/>
      <c r="P187" s="22"/>
    </row>
    <row r="188" spans="7:16" x14ac:dyDescent="0.25">
      <c r="G188" s="23"/>
      <c r="H188" s="4"/>
      <c r="I188" s="21"/>
      <c r="J188" s="1"/>
      <c r="K188" s="1"/>
      <c r="L188" s="1"/>
      <c r="M188" s="1"/>
      <c r="N188" s="1"/>
      <c r="O188" s="1"/>
      <c r="P188" s="22"/>
    </row>
    <row r="189" spans="7:16" x14ac:dyDescent="0.25">
      <c r="G189" s="23"/>
      <c r="H189" s="4"/>
      <c r="I189" s="21"/>
      <c r="J189" s="1"/>
      <c r="K189" s="1"/>
      <c r="L189" s="1"/>
      <c r="M189" s="1"/>
      <c r="N189" s="1"/>
      <c r="O189" s="1"/>
      <c r="P189" s="22"/>
    </row>
    <row r="190" spans="7:16" x14ac:dyDescent="0.25">
      <c r="G190" s="23"/>
      <c r="H190" s="4"/>
      <c r="I190" s="21"/>
      <c r="J190" s="1"/>
      <c r="K190" s="1"/>
      <c r="L190" s="1"/>
      <c r="M190" s="1"/>
      <c r="N190" s="1"/>
      <c r="O190" s="1"/>
      <c r="P190" s="22"/>
    </row>
    <row r="191" spans="7:16" x14ac:dyDescent="0.25">
      <c r="G191" s="23"/>
      <c r="H191" s="4"/>
      <c r="I191" s="21"/>
      <c r="J191" s="1"/>
      <c r="K191" s="1"/>
      <c r="L191" s="1"/>
      <c r="M191" s="1"/>
      <c r="N191" s="1"/>
      <c r="O191" s="1"/>
      <c r="P191" s="22"/>
    </row>
    <row r="192" spans="7:16" x14ac:dyDescent="0.25">
      <c r="G192" s="23"/>
      <c r="H192" s="4"/>
      <c r="I192" s="21"/>
      <c r="J192" s="1"/>
      <c r="K192" s="1"/>
      <c r="L192" s="1"/>
      <c r="M192" s="1"/>
      <c r="N192" s="1"/>
      <c r="O192" s="1"/>
      <c r="P192" s="22"/>
    </row>
    <row r="193" spans="7:16" x14ac:dyDescent="0.25">
      <c r="G193" s="23"/>
      <c r="H193" s="4"/>
      <c r="I193" s="21"/>
      <c r="J193" s="1"/>
      <c r="K193" s="1"/>
      <c r="L193" s="1"/>
      <c r="M193" s="1"/>
      <c r="N193" s="1"/>
      <c r="O193" s="1"/>
      <c r="P193" s="22"/>
    </row>
    <row r="194" spans="7:16" x14ac:dyDescent="0.25">
      <c r="G194" s="23"/>
      <c r="H194" s="4"/>
      <c r="I194" s="21"/>
      <c r="J194" s="1"/>
      <c r="K194" s="1"/>
      <c r="L194" s="1"/>
      <c r="M194" s="1"/>
      <c r="N194" s="1"/>
      <c r="O194" s="1"/>
      <c r="P194" s="22"/>
    </row>
    <row r="195" spans="7:16" x14ac:dyDescent="0.25">
      <c r="G195" s="23"/>
      <c r="H195" s="4"/>
      <c r="I195" s="21"/>
      <c r="J195" s="1"/>
      <c r="K195" s="1"/>
      <c r="L195" s="1"/>
      <c r="M195" s="1"/>
      <c r="N195" s="1"/>
      <c r="O195" s="1"/>
      <c r="P195" s="22"/>
    </row>
    <row r="196" spans="7:16" x14ac:dyDescent="0.25">
      <c r="G196" s="23"/>
      <c r="H196" s="4"/>
      <c r="I196" s="21"/>
      <c r="J196" s="1"/>
      <c r="K196" s="1"/>
      <c r="L196" s="1"/>
      <c r="M196" s="1"/>
      <c r="N196" s="1"/>
      <c r="O196" s="1"/>
      <c r="P196" s="22"/>
    </row>
    <row r="197" spans="7:16" x14ac:dyDescent="0.25">
      <c r="G197" s="23"/>
      <c r="H197" s="4"/>
      <c r="I197" s="21"/>
      <c r="J197" s="1"/>
      <c r="K197" s="1"/>
      <c r="L197" s="1"/>
      <c r="M197" s="1"/>
      <c r="N197" s="1"/>
      <c r="O197" s="1"/>
      <c r="P197" s="22"/>
    </row>
    <row r="198" spans="7:16" x14ac:dyDescent="0.25">
      <c r="G198" s="23"/>
      <c r="H198" s="4"/>
      <c r="I198" s="21"/>
      <c r="J198" s="1"/>
      <c r="K198" s="1"/>
      <c r="L198" s="1"/>
      <c r="M198" s="1"/>
      <c r="N198" s="1"/>
      <c r="O198" s="1"/>
      <c r="P198" s="22"/>
    </row>
    <row r="199" spans="7:16" x14ac:dyDescent="0.25">
      <c r="G199" s="23"/>
      <c r="H199" s="4"/>
      <c r="I199" s="21"/>
      <c r="J199" s="1"/>
      <c r="K199" s="1"/>
      <c r="L199" s="1"/>
      <c r="M199" s="1"/>
      <c r="N199" s="1"/>
      <c r="O199" s="1"/>
      <c r="P199" s="22"/>
    </row>
    <row r="200" spans="7:16" x14ac:dyDescent="0.25">
      <c r="G200" s="23"/>
      <c r="H200" s="4"/>
      <c r="I200" s="21"/>
      <c r="J200" s="1"/>
      <c r="K200" s="1"/>
      <c r="L200" s="1"/>
      <c r="M200" s="1"/>
      <c r="N200" s="1"/>
      <c r="O200" s="1"/>
      <c r="P200" s="22"/>
    </row>
    <row r="201" spans="7:16" x14ac:dyDescent="0.25">
      <c r="G201" s="23"/>
      <c r="H201" s="4"/>
      <c r="I201" s="21"/>
      <c r="J201" s="1"/>
      <c r="K201" s="1"/>
      <c r="L201" s="1"/>
      <c r="M201" s="1"/>
      <c r="N201" s="1"/>
      <c r="O201" s="1"/>
      <c r="P201" s="22"/>
    </row>
    <row r="202" spans="7:16" x14ac:dyDescent="0.25">
      <c r="G202" s="23"/>
      <c r="H202" s="4"/>
      <c r="I202" s="21"/>
      <c r="J202" s="1"/>
      <c r="K202" s="1"/>
      <c r="L202" s="1"/>
      <c r="M202" s="1"/>
      <c r="N202" s="1"/>
      <c r="O202" s="1"/>
      <c r="P202" s="22"/>
    </row>
    <row r="203" spans="7:16" x14ac:dyDescent="0.25">
      <c r="G203" s="23"/>
      <c r="H203" s="4"/>
      <c r="I203" s="21"/>
      <c r="J203" s="1"/>
      <c r="K203" s="1"/>
      <c r="L203" s="1"/>
      <c r="M203" s="1"/>
      <c r="N203" s="1"/>
      <c r="O203" s="1"/>
      <c r="P203" s="22"/>
    </row>
    <row r="204" spans="7:16" x14ac:dyDescent="0.25">
      <c r="G204" s="23"/>
      <c r="H204" s="4"/>
      <c r="I204" s="21"/>
      <c r="J204" s="1"/>
      <c r="K204" s="1"/>
      <c r="L204" s="1"/>
      <c r="M204" s="1"/>
      <c r="N204" s="1"/>
      <c r="O204" s="1"/>
      <c r="P204" s="22"/>
    </row>
    <row r="205" spans="7:16" x14ac:dyDescent="0.25">
      <c r="G205" s="23"/>
      <c r="H205" s="4"/>
      <c r="I205" s="21"/>
      <c r="J205" s="1"/>
      <c r="K205" s="1"/>
      <c r="L205" s="1"/>
      <c r="M205" s="1"/>
      <c r="N205" s="1"/>
      <c r="O205" s="1"/>
      <c r="P205" s="22"/>
    </row>
    <row r="206" spans="7:16" x14ac:dyDescent="0.25">
      <c r="G206" s="23"/>
      <c r="H206" s="4"/>
      <c r="I206" s="21"/>
      <c r="J206" s="1"/>
      <c r="K206" s="1"/>
      <c r="L206" s="1"/>
      <c r="M206" s="1"/>
      <c r="N206" s="1"/>
      <c r="O206" s="1"/>
      <c r="P206" s="22"/>
    </row>
    <row r="207" spans="7:16" x14ac:dyDescent="0.25">
      <c r="G207" s="23"/>
      <c r="H207" s="4"/>
      <c r="I207" s="21"/>
      <c r="J207" s="1"/>
      <c r="K207" s="1"/>
      <c r="L207" s="1"/>
      <c r="M207" s="1"/>
      <c r="N207" s="1"/>
      <c r="O207" s="1"/>
      <c r="P207" s="22"/>
    </row>
    <row r="208" spans="7:16" x14ac:dyDescent="0.25">
      <c r="G208" s="23"/>
      <c r="H208" s="4"/>
      <c r="I208" s="21"/>
      <c r="J208" s="1"/>
      <c r="K208" s="1"/>
      <c r="L208" s="1"/>
      <c r="M208" s="1"/>
      <c r="N208" s="1"/>
      <c r="O208" s="1"/>
      <c r="P208" s="22"/>
    </row>
    <row r="209" spans="7:16" x14ac:dyDescent="0.25">
      <c r="G209" s="23"/>
      <c r="H209" s="4"/>
      <c r="I209" s="21"/>
      <c r="J209" s="1"/>
      <c r="K209" s="1"/>
      <c r="L209" s="1"/>
      <c r="M209" s="1"/>
      <c r="N209" s="1"/>
      <c r="O209" s="1"/>
      <c r="P209" s="22"/>
    </row>
    <row r="210" spans="7:16" x14ac:dyDescent="0.25">
      <c r="G210" s="23"/>
      <c r="H210" s="4"/>
      <c r="I210" s="21"/>
      <c r="J210" s="1"/>
      <c r="K210" s="1"/>
      <c r="L210" s="1"/>
      <c r="M210" s="1"/>
      <c r="N210" s="1"/>
      <c r="O210" s="1"/>
      <c r="P210" s="22"/>
    </row>
    <row r="211" spans="7:16" x14ac:dyDescent="0.25">
      <c r="G211" s="23"/>
      <c r="H211" s="4"/>
      <c r="I211" s="21"/>
      <c r="J211" s="1"/>
      <c r="K211" s="1"/>
      <c r="L211" s="1"/>
      <c r="M211" s="1"/>
      <c r="N211" s="1"/>
      <c r="O211" s="1"/>
      <c r="P211" s="22"/>
    </row>
    <row r="212" spans="7:16" x14ac:dyDescent="0.25">
      <c r="G212" s="23"/>
      <c r="H212" s="4"/>
      <c r="I212" s="21"/>
      <c r="J212" s="1"/>
      <c r="K212" s="1"/>
      <c r="L212" s="1"/>
      <c r="M212" s="1"/>
      <c r="N212" s="1"/>
      <c r="O212" s="1"/>
      <c r="P212" s="22"/>
    </row>
    <row r="213" spans="7:16" x14ac:dyDescent="0.25">
      <c r="G213" s="23"/>
      <c r="H213" s="4"/>
      <c r="I213" s="21"/>
      <c r="J213" s="1"/>
      <c r="K213" s="1"/>
      <c r="L213" s="1"/>
      <c r="M213" s="1"/>
      <c r="N213" s="1"/>
      <c r="O213" s="1"/>
      <c r="P213" s="22"/>
    </row>
    <row r="214" spans="7:16" x14ac:dyDescent="0.25">
      <c r="G214" s="23"/>
      <c r="H214" s="4"/>
      <c r="I214" s="21"/>
      <c r="J214" s="1"/>
      <c r="K214" s="1"/>
      <c r="L214" s="1"/>
      <c r="M214" s="1"/>
      <c r="N214" s="1"/>
      <c r="O214" s="1"/>
      <c r="P214" s="22"/>
    </row>
    <row r="215" spans="7:16" x14ac:dyDescent="0.25">
      <c r="G215" s="23"/>
      <c r="H215" s="4"/>
      <c r="I215" s="21"/>
      <c r="J215" s="1"/>
      <c r="K215" s="1"/>
      <c r="L215" s="1"/>
      <c r="M215" s="1"/>
      <c r="N215" s="1"/>
      <c r="O215" s="1"/>
      <c r="P215" s="22"/>
    </row>
    <row r="216" spans="7:16" x14ac:dyDescent="0.25">
      <c r="G216" s="23"/>
      <c r="H216" s="4"/>
      <c r="I216" s="21"/>
      <c r="J216" s="1"/>
      <c r="K216" s="1"/>
      <c r="L216" s="1"/>
      <c r="M216" s="1"/>
      <c r="N216" s="1"/>
      <c r="O216" s="1"/>
      <c r="P216" s="22"/>
    </row>
    <row r="217" spans="7:16" x14ac:dyDescent="0.25">
      <c r="G217" s="23"/>
      <c r="H217" s="4"/>
      <c r="I217" s="21"/>
      <c r="J217" s="1"/>
      <c r="K217" s="1"/>
      <c r="L217" s="1"/>
      <c r="M217" s="1"/>
      <c r="N217" s="1"/>
      <c r="O217" s="1"/>
      <c r="P217" s="22"/>
    </row>
    <row r="218" spans="7:16" x14ac:dyDescent="0.25">
      <c r="G218" s="23"/>
      <c r="H218" s="4"/>
      <c r="I218" s="21"/>
      <c r="J218" s="1"/>
      <c r="K218" s="1"/>
      <c r="L218" s="1"/>
      <c r="M218" s="1"/>
      <c r="N218" s="1"/>
      <c r="O218" s="1"/>
      <c r="P218" s="22"/>
    </row>
    <row r="219" spans="7:16" x14ac:dyDescent="0.25">
      <c r="G219" s="23"/>
      <c r="H219" s="4"/>
      <c r="I219" s="21"/>
      <c r="J219" s="1"/>
      <c r="K219" s="1"/>
      <c r="L219" s="1"/>
      <c r="M219" s="1"/>
      <c r="N219" s="1"/>
      <c r="O219" s="1"/>
      <c r="P219" s="22"/>
    </row>
    <row r="220" spans="7:16" x14ac:dyDescent="0.25">
      <c r="G220" s="23"/>
      <c r="H220" s="4"/>
      <c r="I220" s="21"/>
      <c r="J220" s="1"/>
      <c r="K220" s="1"/>
      <c r="L220" s="1"/>
      <c r="M220" s="1"/>
      <c r="N220" s="1"/>
      <c r="O220" s="1"/>
      <c r="P220" s="22"/>
    </row>
    <row r="221" spans="7:16" x14ac:dyDescent="0.25">
      <c r="G221" s="23"/>
      <c r="H221" s="4"/>
      <c r="I221" s="21"/>
      <c r="J221" s="1"/>
      <c r="K221" s="1"/>
      <c r="L221" s="1"/>
      <c r="M221" s="1"/>
      <c r="N221" s="1"/>
      <c r="O221" s="1"/>
      <c r="P221" s="22"/>
    </row>
    <row r="222" spans="7:16" x14ac:dyDescent="0.25">
      <c r="G222" s="23"/>
      <c r="H222" s="4"/>
      <c r="I222" s="21"/>
      <c r="J222" s="1"/>
      <c r="K222" s="1"/>
      <c r="L222" s="1"/>
      <c r="M222" s="1"/>
      <c r="N222" s="1"/>
      <c r="O222" s="1"/>
      <c r="P222" s="22"/>
    </row>
    <row r="223" spans="7:16" x14ac:dyDescent="0.25">
      <c r="G223" s="23"/>
      <c r="H223" s="4"/>
      <c r="I223" s="21"/>
      <c r="J223" s="1"/>
      <c r="K223" s="1"/>
      <c r="L223" s="1"/>
      <c r="M223" s="1"/>
      <c r="N223" s="1"/>
      <c r="O223" s="1"/>
      <c r="P223" s="22"/>
    </row>
    <row r="224" spans="7:16" x14ac:dyDescent="0.25">
      <c r="G224" s="23"/>
      <c r="H224" s="4"/>
      <c r="I224" s="21"/>
      <c r="J224" s="1"/>
      <c r="K224" s="1"/>
      <c r="L224" s="1"/>
      <c r="M224" s="1"/>
      <c r="N224" s="1"/>
      <c r="O224" s="1"/>
      <c r="P224" s="22"/>
    </row>
    <row r="225" spans="7:16" x14ac:dyDescent="0.25">
      <c r="G225" s="23"/>
      <c r="H225" s="4"/>
      <c r="I225" s="21"/>
      <c r="J225" s="1"/>
      <c r="K225" s="1"/>
      <c r="L225" s="1"/>
      <c r="M225" s="1"/>
      <c r="N225" s="1"/>
      <c r="O225" s="1"/>
      <c r="P225" s="22"/>
    </row>
    <row r="226" spans="7:16" x14ac:dyDescent="0.25">
      <c r="G226" s="23"/>
      <c r="H226" s="4"/>
      <c r="I226" s="21"/>
      <c r="J226" s="1"/>
      <c r="K226" s="1"/>
      <c r="L226" s="1"/>
      <c r="M226" s="1"/>
      <c r="N226" s="1"/>
      <c r="O226" s="1"/>
      <c r="P226" s="22"/>
    </row>
    <row r="227" spans="7:16" x14ac:dyDescent="0.25">
      <c r="G227" s="23"/>
      <c r="H227" s="4"/>
      <c r="I227" s="21"/>
      <c r="J227" s="1"/>
      <c r="K227" s="1"/>
      <c r="L227" s="1"/>
      <c r="M227" s="1"/>
      <c r="N227" s="1"/>
      <c r="O227" s="1"/>
      <c r="P227" s="22"/>
    </row>
    <row r="228" spans="7:16" x14ac:dyDescent="0.25">
      <c r="G228" s="23"/>
      <c r="H228" s="4"/>
      <c r="I228" s="21"/>
      <c r="J228" s="1"/>
      <c r="K228" s="1"/>
      <c r="L228" s="1"/>
      <c r="M228" s="1"/>
      <c r="N228" s="1"/>
      <c r="O228" s="1"/>
      <c r="P228" s="22"/>
    </row>
    <row r="229" spans="7:16" x14ac:dyDescent="0.25">
      <c r="G229" s="23"/>
      <c r="H229" s="4"/>
      <c r="I229" s="21"/>
      <c r="J229" s="1"/>
      <c r="K229" s="1"/>
      <c r="L229" s="1"/>
      <c r="M229" s="1"/>
      <c r="N229" s="1"/>
      <c r="O229" s="1"/>
      <c r="P229" s="22"/>
    </row>
    <row r="230" spans="7:16" x14ac:dyDescent="0.25">
      <c r="G230" s="23"/>
      <c r="H230" s="4"/>
      <c r="I230" s="21"/>
      <c r="J230" s="1"/>
      <c r="K230" s="1"/>
      <c r="L230" s="1"/>
      <c r="M230" s="1"/>
      <c r="N230" s="1"/>
      <c r="O230" s="1"/>
      <c r="P230" s="22"/>
    </row>
    <row r="231" spans="7:16" x14ac:dyDescent="0.25">
      <c r="G231" s="23"/>
      <c r="H231" s="4"/>
      <c r="I231" s="21"/>
      <c r="J231" s="1"/>
      <c r="K231" s="1"/>
      <c r="L231" s="1"/>
      <c r="M231" s="1"/>
      <c r="N231" s="1"/>
      <c r="O231" s="1"/>
      <c r="P231" s="22"/>
    </row>
    <row r="232" spans="7:16" x14ac:dyDescent="0.25">
      <c r="G232" s="23"/>
      <c r="H232" s="4"/>
      <c r="I232" s="21"/>
      <c r="J232" s="1"/>
      <c r="K232" s="1"/>
      <c r="L232" s="1"/>
      <c r="M232" s="1"/>
      <c r="N232" s="1"/>
      <c r="O232" s="1"/>
      <c r="P232" s="22"/>
    </row>
    <row r="233" spans="7:16" x14ac:dyDescent="0.25">
      <c r="G233" s="23"/>
      <c r="H233" s="4"/>
      <c r="I233" s="21"/>
      <c r="J233" s="1"/>
      <c r="K233" s="1"/>
      <c r="L233" s="1"/>
      <c r="M233" s="1"/>
      <c r="N233" s="1"/>
      <c r="O233" s="1"/>
      <c r="P233" s="22"/>
    </row>
    <row r="234" spans="7:16" x14ac:dyDescent="0.25">
      <c r="G234" s="23"/>
      <c r="H234" s="4"/>
      <c r="I234" s="21"/>
      <c r="J234" s="1"/>
      <c r="K234" s="1"/>
      <c r="L234" s="1"/>
      <c r="M234" s="1"/>
      <c r="N234" s="1"/>
      <c r="O234" s="1"/>
      <c r="P234" s="22"/>
    </row>
    <row r="235" spans="7:16" x14ac:dyDescent="0.25">
      <c r="G235" s="23"/>
      <c r="H235" s="4"/>
      <c r="I235" s="21"/>
      <c r="J235" s="1"/>
      <c r="K235" s="1"/>
      <c r="L235" s="1"/>
      <c r="M235" s="1"/>
      <c r="N235" s="1"/>
      <c r="O235" s="1"/>
      <c r="P235" s="22"/>
    </row>
    <row r="236" spans="7:16" x14ac:dyDescent="0.25">
      <c r="G236" s="23"/>
      <c r="H236" s="4"/>
      <c r="I236" s="21"/>
      <c r="J236" s="1"/>
      <c r="K236" s="1"/>
      <c r="L236" s="1"/>
      <c r="M236" s="1"/>
      <c r="N236" s="1"/>
      <c r="O236" s="1"/>
      <c r="P236" s="22"/>
    </row>
    <row r="237" spans="7:16" x14ac:dyDescent="0.25">
      <c r="G237" s="23"/>
      <c r="H237" s="4"/>
      <c r="I237" s="21"/>
      <c r="J237" s="1"/>
      <c r="K237" s="1"/>
      <c r="L237" s="1"/>
      <c r="M237" s="1"/>
      <c r="N237" s="1"/>
      <c r="O237" s="1"/>
      <c r="P237" s="22"/>
    </row>
    <row r="238" spans="7:16" x14ac:dyDescent="0.25">
      <c r="G238" s="23"/>
      <c r="H238" s="4"/>
      <c r="I238" s="21"/>
      <c r="J238" s="1"/>
      <c r="K238" s="1"/>
      <c r="L238" s="1"/>
      <c r="M238" s="1"/>
      <c r="N238" s="1"/>
      <c r="O238" s="1"/>
      <c r="P238" s="22"/>
    </row>
    <row r="239" spans="7:16" x14ac:dyDescent="0.25">
      <c r="G239" s="23"/>
      <c r="H239" s="4"/>
      <c r="I239" s="21"/>
      <c r="J239" s="1"/>
      <c r="K239" s="1"/>
      <c r="L239" s="1"/>
      <c r="M239" s="1"/>
      <c r="N239" s="1"/>
      <c r="O239" s="1"/>
      <c r="P239" s="22"/>
    </row>
    <row r="240" spans="7:16" x14ac:dyDescent="0.25">
      <c r="G240" s="23"/>
      <c r="H240" s="4"/>
      <c r="I240" s="21"/>
      <c r="J240" s="1"/>
      <c r="K240" s="1"/>
      <c r="L240" s="1"/>
      <c r="M240" s="1"/>
      <c r="N240" s="1"/>
      <c r="O240" s="1"/>
      <c r="P240" s="22"/>
    </row>
    <row r="241" spans="7:16" x14ac:dyDescent="0.25">
      <c r="G241" s="23"/>
      <c r="H241" s="4"/>
      <c r="I241" s="21"/>
      <c r="J241" s="1"/>
      <c r="K241" s="1"/>
      <c r="L241" s="1"/>
      <c r="M241" s="1"/>
      <c r="N241" s="1"/>
      <c r="O241" s="1"/>
      <c r="P241" s="22"/>
    </row>
    <row r="242" spans="7:16" x14ac:dyDescent="0.25">
      <c r="G242" s="23"/>
      <c r="H242" s="4"/>
      <c r="I242" s="21"/>
      <c r="J242" s="1"/>
      <c r="K242" s="1"/>
      <c r="L242" s="1"/>
      <c r="M242" s="1"/>
      <c r="N242" s="1"/>
      <c r="O242" s="1"/>
      <c r="P242" s="22"/>
    </row>
    <row r="243" spans="7:16" x14ac:dyDescent="0.25">
      <c r="G243" s="23"/>
      <c r="H243" s="4"/>
      <c r="I243" s="21"/>
      <c r="J243" s="1"/>
      <c r="K243" s="1"/>
      <c r="L243" s="1"/>
      <c r="M243" s="1"/>
      <c r="N243" s="1"/>
      <c r="O243" s="1"/>
      <c r="P243" s="22"/>
    </row>
    <row r="244" spans="7:16" x14ac:dyDescent="0.25">
      <c r="G244" s="23"/>
      <c r="H244" s="4"/>
      <c r="I244" s="21"/>
      <c r="J244" s="1"/>
      <c r="K244" s="1"/>
      <c r="L244" s="1"/>
      <c r="M244" s="1"/>
      <c r="N244" s="1"/>
      <c r="O244" s="1"/>
      <c r="P244" s="22"/>
    </row>
    <row r="245" spans="7:16" x14ac:dyDescent="0.25">
      <c r="G245" s="23"/>
      <c r="H245" s="4"/>
      <c r="I245" s="21"/>
      <c r="J245" s="1"/>
      <c r="K245" s="1"/>
      <c r="L245" s="1"/>
      <c r="M245" s="1"/>
      <c r="N245" s="1"/>
      <c r="O245" s="1"/>
      <c r="P245" s="22"/>
    </row>
    <row r="246" spans="7:16" x14ac:dyDescent="0.25">
      <c r="G246" s="23"/>
      <c r="H246" s="4"/>
      <c r="I246" s="21"/>
      <c r="J246" s="1"/>
      <c r="K246" s="1"/>
      <c r="L246" s="1"/>
      <c r="M246" s="1"/>
      <c r="N246" s="1"/>
      <c r="O246" s="1"/>
      <c r="P246" s="22"/>
    </row>
    <row r="247" spans="7:16" x14ac:dyDescent="0.25">
      <c r="G247" s="23"/>
      <c r="H247" s="4"/>
      <c r="I247" s="21"/>
      <c r="J247" s="1"/>
      <c r="K247" s="1"/>
      <c r="L247" s="1"/>
      <c r="M247" s="1"/>
      <c r="N247" s="1"/>
      <c r="O247" s="1"/>
      <c r="P247" s="22"/>
    </row>
    <row r="248" spans="7:16" x14ac:dyDescent="0.25">
      <c r="G248" s="23"/>
      <c r="H248" s="4"/>
      <c r="I248" s="21"/>
      <c r="J248" s="1"/>
      <c r="K248" s="1"/>
      <c r="L248" s="1"/>
      <c r="M248" s="1"/>
      <c r="N248" s="1"/>
      <c r="O248" s="1"/>
      <c r="P248" s="22"/>
    </row>
    <row r="249" spans="7:16" x14ac:dyDescent="0.25">
      <c r="G249" s="23"/>
      <c r="H249" s="4"/>
      <c r="I249" s="21"/>
      <c r="J249" s="1"/>
      <c r="K249" s="1"/>
      <c r="L249" s="1"/>
      <c r="M249" s="1"/>
      <c r="N249" s="1"/>
      <c r="O249" s="1"/>
      <c r="P249" s="22"/>
    </row>
    <row r="250" spans="7:16" x14ac:dyDescent="0.25">
      <c r="G250" s="23"/>
      <c r="H250" s="4"/>
      <c r="I250" s="21"/>
      <c r="J250" s="1"/>
      <c r="K250" s="1"/>
      <c r="L250" s="1"/>
      <c r="M250" s="1"/>
      <c r="N250" s="1"/>
      <c r="O250" s="1"/>
      <c r="P250" s="22"/>
    </row>
    <row r="251" spans="7:16" x14ac:dyDescent="0.25">
      <c r="G251" s="23"/>
      <c r="H251" s="4"/>
      <c r="I251" s="21"/>
      <c r="J251" s="1"/>
      <c r="K251" s="1"/>
      <c r="L251" s="1"/>
      <c r="M251" s="1"/>
      <c r="N251" s="1"/>
      <c r="O251" s="1"/>
      <c r="P251" s="22"/>
    </row>
    <row r="252" spans="7:16" x14ac:dyDescent="0.25">
      <c r="G252" s="23"/>
      <c r="H252" s="4"/>
      <c r="I252" s="21"/>
      <c r="J252" s="1"/>
      <c r="K252" s="1"/>
      <c r="L252" s="1"/>
      <c r="M252" s="1"/>
      <c r="N252" s="1"/>
      <c r="O252" s="1"/>
      <c r="P252" s="22"/>
    </row>
    <row r="253" spans="7:16" x14ac:dyDescent="0.25">
      <c r="G253" s="23"/>
      <c r="H253" s="4"/>
      <c r="I253" s="21"/>
      <c r="J253" s="1"/>
      <c r="K253" s="1"/>
      <c r="L253" s="1"/>
      <c r="M253" s="1"/>
      <c r="N253" s="1"/>
      <c r="O253" s="1"/>
      <c r="P253" s="22"/>
    </row>
    <row r="254" spans="7:16" x14ac:dyDescent="0.25">
      <c r="G254" s="23"/>
      <c r="H254" s="4"/>
      <c r="I254" s="21"/>
      <c r="J254" s="1"/>
      <c r="K254" s="1"/>
      <c r="L254" s="1"/>
      <c r="M254" s="1"/>
      <c r="N254" s="1"/>
      <c r="O254" s="1"/>
      <c r="P254" s="22"/>
    </row>
    <row r="255" spans="7:16" x14ac:dyDescent="0.25">
      <c r="G255" s="23"/>
      <c r="H255" s="4"/>
      <c r="I255" s="21"/>
      <c r="J255" s="1"/>
      <c r="K255" s="1"/>
      <c r="L255" s="1"/>
      <c r="M255" s="1"/>
      <c r="N255" s="1"/>
      <c r="O255" s="1"/>
      <c r="P255" s="22"/>
    </row>
    <row r="256" spans="7:16" x14ac:dyDescent="0.25">
      <c r="G256" s="23"/>
      <c r="H256" s="4"/>
      <c r="I256" s="21"/>
      <c r="J256" s="1"/>
      <c r="K256" s="1"/>
      <c r="L256" s="1"/>
      <c r="M256" s="1"/>
      <c r="N256" s="1"/>
      <c r="O256" s="1"/>
      <c r="P256" s="22"/>
    </row>
    <row r="257" spans="7:16" x14ac:dyDescent="0.25">
      <c r="G257" s="23"/>
      <c r="H257" s="4"/>
      <c r="I257" s="21"/>
      <c r="J257" s="1"/>
      <c r="K257" s="1"/>
      <c r="L257" s="1"/>
      <c r="M257" s="1"/>
      <c r="N257" s="1"/>
      <c r="O257" s="1"/>
      <c r="P257" s="22"/>
    </row>
    <row r="258" spans="7:16" x14ac:dyDescent="0.25">
      <c r="G258" s="23"/>
      <c r="H258" s="4"/>
      <c r="I258" s="21"/>
      <c r="J258" s="1"/>
      <c r="K258" s="1"/>
      <c r="L258" s="1"/>
      <c r="M258" s="1"/>
      <c r="N258" s="1"/>
      <c r="O258" s="1"/>
      <c r="P258" s="22"/>
    </row>
    <row r="259" spans="7:16" x14ac:dyDescent="0.25">
      <c r="G259" s="23"/>
      <c r="H259" s="4"/>
      <c r="I259" s="21"/>
      <c r="J259" s="1"/>
      <c r="K259" s="1"/>
      <c r="L259" s="1"/>
      <c r="M259" s="1"/>
      <c r="N259" s="1"/>
      <c r="O259" s="1"/>
      <c r="P259" s="22"/>
    </row>
    <row r="260" spans="7:16" x14ac:dyDescent="0.25">
      <c r="G260" s="23"/>
      <c r="H260" s="4"/>
      <c r="I260" s="21"/>
      <c r="J260" s="1"/>
      <c r="K260" s="1"/>
      <c r="L260" s="1"/>
      <c r="M260" s="1"/>
      <c r="N260" s="1"/>
      <c r="O260" s="1"/>
      <c r="P260" s="22"/>
    </row>
    <row r="261" spans="7:16" x14ac:dyDescent="0.25">
      <c r="G261" s="23"/>
      <c r="H261" s="4"/>
      <c r="I261" s="21"/>
      <c r="J261" s="1"/>
      <c r="K261" s="1"/>
      <c r="L261" s="1"/>
      <c r="M261" s="1"/>
      <c r="N261" s="1"/>
      <c r="O261" s="1"/>
      <c r="P261" s="22"/>
    </row>
    <row r="262" spans="7:16" x14ac:dyDescent="0.25">
      <c r="G262" s="23"/>
      <c r="H262" s="4"/>
      <c r="I262" s="21"/>
      <c r="J262" s="1"/>
      <c r="K262" s="1"/>
      <c r="L262" s="1"/>
      <c r="M262" s="1"/>
      <c r="N262" s="1"/>
      <c r="O262" s="1"/>
      <c r="P262" s="22"/>
    </row>
    <row r="263" spans="7:16" x14ac:dyDescent="0.25">
      <c r="G263" s="23"/>
      <c r="H263" s="4"/>
      <c r="I263" s="21"/>
      <c r="J263" s="1"/>
      <c r="K263" s="1"/>
      <c r="L263" s="1"/>
      <c r="M263" s="1"/>
      <c r="N263" s="1"/>
      <c r="O263" s="1"/>
      <c r="P263" s="22"/>
    </row>
    <row r="264" spans="7:16" x14ac:dyDescent="0.25">
      <c r="G264" s="23"/>
      <c r="H264" s="4"/>
      <c r="I264" s="21"/>
      <c r="J264" s="1"/>
      <c r="K264" s="1"/>
      <c r="L264" s="1"/>
      <c r="M264" s="1"/>
      <c r="N264" s="1"/>
      <c r="O264" s="1"/>
      <c r="P264" s="22"/>
    </row>
    <row r="265" spans="7:16" x14ac:dyDescent="0.25">
      <c r="G265" s="23"/>
      <c r="H265" s="4"/>
      <c r="I265" s="21"/>
      <c r="J265" s="1"/>
      <c r="K265" s="1"/>
      <c r="L265" s="1"/>
      <c r="M265" s="1"/>
      <c r="N265" s="1"/>
      <c r="O265" s="1"/>
      <c r="P265" s="22"/>
    </row>
    <row r="266" spans="7:16" x14ac:dyDescent="0.25">
      <c r="G266" s="23"/>
      <c r="H266" s="4"/>
      <c r="I266" s="21"/>
      <c r="J266" s="1"/>
      <c r="K266" s="1"/>
      <c r="L266" s="1"/>
      <c r="M266" s="1"/>
      <c r="N266" s="1"/>
      <c r="O266" s="1"/>
      <c r="P266" s="22"/>
    </row>
    <row r="267" spans="7:16" x14ac:dyDescent="0.25">
      <c r="G267" s="23"/>
      <c r="H267" s="4"/>
      <c r="I267" s="21"/>
      <c r="J267" s="1"/>
      <c r="K267" s="1"/>
      <c r="L267" s="1"/>
      <c r="M267" s="1"/>
      <c r="N267" s="1"/>
      <c r="O267" s="1"/>
      <c r="P267" s="22"/>
    </row>
    <row r="268" spans="7:16" x14ac:dyDescent="0.25">
      <c r="G268" s="23"/>
      <c r="H268" s="4"/>
      <c r="I268" s="21"/>
      <c r="J268" s="1"/>
      <c r="K268" s="1"/>
      <c r="L268" s="1"/>
      <c r="M268" s="1"/>
      <c r="N268" s="1"/>
      <c r="O268" s="1"/>
      <c r="P268" s="22"/>
    </row>
    <row r="269" spans="7:16" x14ac:dyDescent="0.25">
      <c r="G269" s="23"/>
      <c r="H269" s="4"/>
      <c r="I269" s="21"/>
      <c r="J269" s="1"/>
      <c r="K269" s="1"/>
      <c r="L269" s="1"/>
      <c r="M269" s="1"/>
      <c r="N269" s="1"/>
      <c r="O269" s="1"/>
      <c r="P269" s="22"/>
    </row>
    <row r="270" spans="7:16" x14ac:dyDescent="0.25">
      <c r="G270" s="23"/>
      <c r="H270" s="4"/>
      <c r="I270" s="21"/>
      <c r="J270" s="1"/>
      <c r="K270" s="1"/>
      <c r="L270" s="1"/>
      <c r="M270" s="1"/>
      <c r="N270" s="1"/>
      <c r="O270" s="1"/>
      <c r="P270" s="22"/>
    </row>
    <row r="271" spans="7:16" x14ac:dyDescent="0.25">
      <c r="G271" s="23"/>
      <c r="H271" s="4"/>
      <c r="I271" s="21"/>
      <c r="J271" s="1"/>
      <c r="K271" s="1"/>
      <c r="L271" s="1"/>
      <c r="M271" s="1"/>
      <c r="N271" s="1"/>
      <c r="O271" s="1"/>
      <c r="P271" s="22"/>
    </row>
    <row r="272" spans="7:16" x14ac:dyDescent="0.25">
      <c r="G272" s="23"/>
      <c r="H272" s="4"/>
      <c r="I272" s="21"/>
      <c r="J272" s="1"/>
      <c r="K272" s="1"/>
      <c r="L272" s="1"/>
      <c r="M272" s="1"/>
      <c r="N272" s="1"/>
      <c r="O272" s="1"/>
      <c r="P272" s="22"/>
    </row>
    <row r="273" spans="7:16" x14ac:dyDescent="0.25">
      <c r="G273" s="23"/>
      <c r="H273" s="4"/>
      <c r="I273" s="21"/>
      <c r="J273" s="1"/>
      <c r="K273" s="1"/>
      <c r="L273" s="1"/>
      <c r="M273" s="1"/>
      <c r="N273" s="1"/>
      <c r="O273" s="1"/>
      <c r="P273" s="22"/>
    </row>
    <row r="274" spans="7:16" x14ac:dyDescent="0.25">
      <c r="G274" s="23"/>
      <c r="H274" s="4"/>
      <c r="I274" s="21"/>
      <c r="J274" s="1"/>
      <c r="K274" s="1"/>
      <c r="L274" s="1"/>
      <c r="M274" s="1"/>
      <c r="N274" s="1"/>
      <c r="O274" s="1"/>
      <c r="P274" s="22"/>
    </row>
    <row r="275" spans="7:16" x14ac:dyDescent="0.25">
      <c r="G275" s="23"/>
      <c r="H275" s="4"/>
      <c r="I275" s="21"/>
      <c r="J275" s="1"/>
      <c r="K275" s="1"/>
      <c r="L275" s="1"/>
      <c r="M275" s="1"/>
      <c r="N275" s="1"/>
      <c r="O275" s="1"/>
      <c r="P275" s="22"/>
    </row>
    <row r="276" spans="7:16" x14ac:dyDescent="0.25">
      <c r="G276" s="23"/>
      <c r="H276" s="4"/>
      <c r="I276" s="21"/>
      <c r="J276" s="1"/>
      <c r="K276" s="1"/>
      <c r="L276" s="1"/>
      <c r="M276" s="1"/>
      <c r="N276" s="1"/>
      <c r="O276" s="1"/>
      <c r="P276" s="22"/>
    </row>
    <row r="277" spans="7:16" x14ac:dyDescent="0.25">
      <c r="G277" s="23"/>
      <c r="H277" s="4"/>
      <c r="I277" s="21"/>
      <c r="J277" s="1"/>
      <c r="K277" s="1"/>
      <c r="L277" s="1"/>
      <c r="M277" s="1"/>
      <c r="N277" s="1"/>
      <c r="O277" s="1"/>
      <c r="P277" s="22"/>
    </row>
    <row r="278" spans="7:16" x14ac:dyDescent="0.25">
      <c r="G278" s="23"/>
      <c r="H278" s="4"/>
      <c r="I278" s="21"/>
      <c r="J278" s="1"/>
      <c r="K278" s="1"/>
      <c r="L278" s="1"/>
      <c r="M278" s="1"/>
      <c r="N278" s="1"/>
      <c r="O278" s="1"/>
      <c r="P278" s="22"/>
    </row>
    <row r="279" spans="7:16" x14ac:dyDescent="0.25">
      <c r="G279" s="23"/>
      <c r="H279" s="4"/>
      <c r="I279" s="21"/>
      <c r="J279" s="1"/>
      <c r="K279" s="1"/>
      <c r="L279" s="1"/>
      <c r="M279" s="1"/>
      <c r="N279" s="1"/>
      <c r="O279" s="1"/>
      <c r="P279" s="22"/>
    </row>
    <row r="280" spans="7:16" x14ac:dyDescent="0.25">
      <c r="G280" s="23"/>
      <c r="H280" s="4"/>
      <c r="I280" s="21"/>
      <c r="J280" s="1"/>
      <c r="K280" s="1"/>
      <c r="L280" s="1"/>
      <c r="M280" s="1"/>
      <c r="N280" s="1"/>
      <c r="O280" s="1"/>
      <c r="P280" s="22"/>
    </row>
    <row r="281" spans="7:16" x14ac:dyDescent="0.25">
      <c r="G281" s="23"/>
      <c r="H281" s="4"/>
      <c r="I281" s="21"/>
      <c r="J281" s="1"/>
      <c r="K281" s="1"/>
      <c r="L281" s="1"/>
      <c r="M281" s="1"/>
      <c r="N281" s="1"/>
      <c r="O281" s="1"/>
      <c r="P281" s="22"/>
    </row>
    <row r="282" spans="7:16" x14ac:dyDescent="0.25">
      <c r="G282" s="23"/>
      <c r="H282" s="4"/>
      <c r="I282" s="21"/>
      <c r="J282" s="1"/>
      <c r="K282" s="1"/>
      <c r="L282" s="1"/>
      <c r="M282" s="1"/>
      <c r="N282" s="1"/>
      <c r="O282" s="1"/>
      <c r="P282" s="22"/>
    </row>
    <row r="283" spans="7:16" x14ac:dyDescent="0.25">
      <c r="G283" s="23"/>
      <c r="H283" s="4"/>
      <c r="I283" s="21"/>
      <c r="J283" s="1"/>
      <c r="K283" s="1"/>
      <c r="L283" s="1"/>
      <c r="M283" s="1"/>
      <c r="N283" s="1"/>
      <c r="O283" s="1"/>
      <c r="P283" s="22"/>
    </row>
    <row r="284" spans="7:16" x14ac:dyDescent="0.25">
      <c r="G284" s="23"/>
      <c r="H284" s="4"/>
      <c r="I284" s="21"/>
      <c r="J284" s="1"/>
      <c r="K284" s="1"/>
      <c r="L284" s="1"/>
      <c r="M284" s="1"/>
      <c r="N284" s="1"/>
      <c r="O284" s="1"/>
      <c r="P284" s="22"/>
    </row>
    <row r="285" spans="7:16" x14ac:dyDescent="0.25">
      <c r="G285" s="23"/>
      <c r="H285" s="4"/>
      <c r="I285" s="21"/>
      <c r="J285" s="1"/>
      <c r="K285" s="1"/>
      <c r="L285" s="1"/>
      <c r="M285" s="1"/>
      <c r="N285" s="1"/>
      <c r="O285" s="1"/>
      <c r="P285" s="22"/>
    </row>
    <row r="286" spans="7:16" x14ac:dyDescent="0.25">
      <c r="G286" s="23"/>
      <c r="H286" s="4"/>
      <c r="I286" s="21"/>
      <c r="J286" s="1"/>
      <c r="K286" s="1"/>
      <c r="L286" s="1"/>
      <c r="M286" s="1"/>
      <c r="N286" s="1"/>
      <c r="O286" s="1"/>
      <c r="P286" s="22"/>
    </row>
    <row r="287" spans="7:16" x14ac:dyDescent="0.25">
      <c r="G287" s="23"/>
      <c r="H287" s="4"/>
      <c r="I287" s="21"/>
      <c r="J287" s="1"/>
      <c r="K287" s="1"/>
      <c r="L287" s="1"/>
      <c r="M287" s="1"/>
      <c r="N287" s="1"/>
      <c r="O287" s="1"/>
      <c r="P287" s="22"/>
    </row>
    <row r="288" spans="7:16" x14ac:dyDescent="0.25">
      <c r="G288" s="23"/>
      <c r="H288" s="4"/>
      <c r="I288" s="21"/>
      <c r="J288" s="1"/>
      <c r="K288" s="1"/>
      <c r="L288" s="1"/>
      <c r="M288" s="1"/>
      <c r="N288" s="1"/>
      <c r="O288" s="1"/>
      <c r="P288" s="22"/>
    </row>
    <row r="289" spans="7:16" x14ac:dyDescent="0.25">
      <c r="G289" s="23"/>
      <c r="H289" s="4"/>
      <c r="I289" s="21"/>
      <c r="J289" s="1"/>
      <c r="K289" s="1"/>
      <c r="L289" s="1"/>
      <c r="M289" s="1"/>
      <c r="N289" s="1"/>
      <c r="O289" s="1"/>
      <c r="P289" s="22"/>
    </row>
    <row r="290" spans="7:16" x14ac:dyDescent="0.25">
      <c r="G290" s="23"/>
      <c r="H290" s="4"/>
      <c r="I290" s="21"/>
      <c r="J290" s="1"/>
      <c r="K290" s="1"/>
      <c r="L290" s="1"/>
      <c r="M290" s="1"/>
      <c r="N290" s="1"/>
      <c r="O290" s="1"/>
      <c r="P290" s="22"/>
    </row>
    <row r="291" spans="7:16" x14ac:dyDescent="0.25">
      <c r="G291" s="23"/>
      <c r="H291" s="4"/>
      <c r="I291" s="21"/>
      <c r="J291" s="1"/>
      <c r="K291" s="1"/>
      <c r="L291" s="1"/>
      <c r="M291" s="1"/>
      <c r="N291" s="1"/>
      <c r="O291" s="1"/>
      <c r="P291" s="22"/>
    </row>
    <row r="292" spans="7:16" x14ac:dyDescent="0.25">
      <c r="G292" s="23"/>
      <c r="H292" s="4"/>
      <c r="I292" s="21"/>
      <c r="J292" s="1"/>
      <c r="K292" s="1"/>
      <c r="L292" s="1"/>
      <c r="M292" s="1"/>
      <c r="N292" s="1"/>
      <c r="O292" s="1"/>
      <c r="P292" s="22"/>
    </row>
    <row r="293" spans="7:16" x14ac:dyDescent="0.25">
      <c r="G293" s="23"/>
      <c r="H293" s="4"/>
      <c r="I293" s="21"/>
      <c r="J293" s="1"/>
      <c r="K293" s="1"/>
      <c r="L293" s="1"/>
      <c r="M293" s="1"/>
      <c r="N293" s="1"/>
      <c r="O293" s="1"/>
      <c r="P293" s="22"/>
    </row>
    <row r="294" spans="7:16" x14ac:dyDescent="0.25">
      <c r="G294" s="23"/>
      <c r="H294" s="4"/>
      <c r="I294" s="21"/>
      <c r="J294" s="1"/>
      <c r="K294" s="1"/>
      <c r="L294" s="1"/>
      <c r="M294" s="1"/>
      <c r="N294" s="1"/>
      <c r="O294" s="1"/>
      <c r="P294" s="22"/>
    </row>
    <row r="295" spans="7:16" x14ac:dyDescent="0.25">
      <c r="G295" s="23"/>
      <c r="H295" s="4"/>
      <c r="I295" s="21"/>
      <c r="J295" s="1"/>
      <c r="K295" s="1"/>
      <c r="L295" s="1"/>
      <c r="M295" s="1"/>
      <c r="N295" s="1"/>
      <c r="O295" s="1"/>
      <c r="P295" s="22"/>
    </row>
    <row r="296" spans="7:16" x14ac:dyDescent="0.25">
      <c r="G296" s="23"/>
      <c r="H296" s="4"/>
      <c r="I296" s="21"/>
      <c r="J296" s="1"/>
      <c r="K296" s="1"/>
      <c r="L296" s="1"/>
      <c r="M296" s="1"/>
      <c r="N296" s="1"/>
      <c r="O296" s="1"/>
      <c r="P296" s="22"/>
    </row>
    <row r="297" spans="7:16" x14ac:dyDescent="0.25">
      <c r="G297" s="23"/>
      <c r="H297" s="4"/>
      <c r="I297" s="21"/>
      <c r="J297" s="1"/>
      <c r="K297" s="1"/>
      <c r="L297" s="1"/>
      <c r="M297" s="1"/>
      <c r="N297" s="1"/>
      <c r="O297" s="1"/>
      <c r="P297" s="22"/>
    </row>
    <row r="298" spans="7:16" x14ac:dyDescent="0.25">
      <c r="G298" s="23"/>
      <c r="H298" s="4"/>
      <c r="I298" s="21"/>
      <c r="J298" s="1"/>
      <c r="K298" s="1"/>
      <c r="L298" s="1"/>
      <c r="M298" s="1"/>
      <c r="N298" s="1"/>
      <c r="O298" s="1"/>
      <c r="P298" s="22"/>
    </row>
    <row r="299" spans="7:16" x14ac:dyDescent="0.25">
      <c r="G299" s="23"/>
      <c r="H299" s="4"/>
      <c r="I299" s="21"/>
      <c r="J299" s="1"/>
      <c r="K299" s="1"/>
      <c r="L299" s="1"/>
      <c r="M299" s="1"/>
      <c r="N299" s="1"/>
      <c r="O299" s="1"/>
      <c r="P299" s="22"/>
    </row>
    <row r="300" spans="7:16" x14ac:dyDescent="0.25">
      <c r="G300" s="23"/>
      <c r="H300" s="4"/>
      <c r="I300" s="21"/>
      <c r="J300" s="1"/>
      <c r="K300" s="1"/>
      <c r="L300" s="1"/>
      <c r="M300" s="1"/>
      <c r="N300" s="1"/>
      <c r="O300" s="1"/>
      <c r="P300" s="22"/>
    </row>
    <row r="301" spans="7:16" x14ac:dyDescent="0.25">
      <c r="G301" s="23"/>
      <c r="H301" s="4"/>
      <c r="I301" s="21"/>
      <c r="J301" s="1"/>
      <c r="K301" s="1"/>
      <c r="L301" s="1"/>
      <c r="M301" s="1"/>
      <c r="N301" s="1"/>
      <c r="O301" s="1"/>
      <c r="P301" s="22"/>
    </row>
    <row r="302" spans="7:16" x14ac:dyDescent="0.25">
      <c r="G302" s="23"/>
      <c r="H302" s="4"/>
      <c r="I302" s="21"/>
      <c r="J302" s="1"/>
      <c r="K302" s="1"/>
      <c r="L302" s="1"/>
      <c r="M302" s="1"/>
      <c r="N302" s="1"/>
      <c r="O302" s="1"/>
      <c r="P302" s="22"/>
    </row>
    <row r="303" spans="7:16" x14ac:dyDescent="0.25">
      <c r="G303" s="23"/>
      <c r="H303" s="4"/>
      <c r="I303" s="21"/>
      <c r="J303" s="1"/>
      <c r="K303" s="1"/>
      <c r="L303" s="1"/>
      <c r="M303" s="1"/>
      <c r="N303" s="1"/>
      <c r="O303" s="1"/>
      <c r="P303" s="22"/>
    </row>
    <row r="304" spans="7:16" x14ac:dyDescent="0.25">
      <c r="G304" s="23"/>
      <c r="H304" s="4"/>
      <c r="I304" s="21"/>
      <c r="J304" s="1"/>
      <c r="K304" s="1"/>
      <c r="L304" s="1"/>
      <c r="M304" s="1"/>
      <c r="N304" s="1"/>
      <c r="O304" s="1"/>
      <c r="P304" s="22"/>
    </row>
    <row r="305" spans="7:16" x14ac:dyDescent="0.25">
      <c r="G305" s="23"/>
      <c r="H305" s="4"/>
      <c r="I305" s="21"/>
      <c r="J305" s="1"/>
      <c r="K305" s="1"/>
      <c r="L305" s="1"/>
      <c r="M305" s="1"/>
      <c r="N305" s="1"/>
      <c r="O305" s="1"/>
      <c r="P305" s="22"/>
    </row>
    <row r="306" spans="7:16" x14ac:dyDescent="0.25">
      <c r="G306" s="23"/>
      <c r="H306" s="4"/>
      <c r="I306" s="21"/>
      <c r="J306" s="1"/>
      <c r="K306" s="1"/>
      <c r="L306" s="1"/>
      <c r="M306" s="1"/>
      <c r="N306" s="1"/>
      <c r="O306" s="1"/>
      <c r="P306" s="22"/>
    </row>
    <row r="307" spans="7:16" x14ac:dyDescent="0.25">
      <c r="G307" s="23"/>
      <c r="H307" s="4"/>
      <c r="I307" s="21"/>
      <c r="J307" s="1"/>
      <c r="K307" s="1"/>
      <c r="L307" s="1"/>
      <c r="M307" s="1"/>
      <c r="N307" s="1"/>
      <c r="O307" s="1"/>
      <c r="P307" s="22"/>
    </row>
    <row r="308" spans="7:16" x14ac:dyDescent="0.25">
      <c r="G308" s="23"/>
      <c r="H308" s="4"/>
      <c r="I308" s="21"/>
      <c r="J308" s="1"/>
      <c r="K308" s="1"/>
      <c r="L308" s="1"/>
      <c r="M308" s="1"/>
      <c r="N308" s="1"/>
      <c r="O308" s="1"/>
      <c r="P308" s="22"/>
    </row>
    <row r="309" spans="7:16" x14ac:dyDescent="0.25">
      <c r="G309" s="23"/>
      <c r="H309" s="4"/>
      <c r="I309" s="21"/>
      <c r="J309" s="1"/>
      <c r="K309" s="1"/>
      <c r="L309" s="1"/>
      <c r="M309" s="1"/>
      <c r="N309" s="1"/>
      <c r="O309" s="1"/>
      <c r="P309" s="22"/>
    </row>
    <row r="310" spans="7:16" x14ac:dyDescent="0.25">
      <c r="G310" s="23"/>
      <c r="H310" s="4"/>
      <c r="I310" s="21"/>
      <c r="J310" s="1"/>
      <c r="K310" s="1"/>
      <c r="L310" s="1"/>
      <c r="M310" s="1"/>
      <c r="N310" s="1"/>
      <c r="O310" s="1"/>
      <c r="P310" s="22"/>
    </row>
    <row r="311" spans="7:16" x14ac:dyDescent="0.25">
      <c r="G311" s="23"/>
      <c r="H311" s="4"/>
      <c r="I311" s="21"/>
      <c r="J311" s="1"/>
      <c r="K311" s="1"/>
      <c r="L311" s="1"/>
      <c r="M311" s="1"/>
      <c r="N311" s="1"/>
      <c r="O311" s="1"/>
      <c r="P311" s="22"/>
    </row>
    <row r="312" spans="7:16" x14ac:dyDescent="0.25">
      <c r="G312" s="23"/>
      <c r="H312" s="4"/>
      <c r="I312" s="21"/>
      <c r="J312" s="1"/>
      <c r="K312" s="1"/>
      <c r="L312" s="1"/>
      <c r="M312" s="1"/>
      <c r="N312" s="1"/>
      <c r="O312" s="1"/>
      <c r="P312" s="22"/>
    </row>
    <row r="313" spans="7:16" x14ac:dyDescent="0.25">
      <c r="G313" s="23"/>
      <c r="H313" s="4"/>
      <c r="I313" s="21"/>
      <c r="J313" s="1"/>
      <c r="K313" s="1"/>
      <c r="L313" s="1"/>
      <c r="M313" s="1"/>
      <c r="N313" s="1"/>
      <c r="O313" s="1"/>
      <c r="P313" s="22"/>
    </row>
    <row r="314" spans="7:16" x14ac:dyDescent="0.25">
      <c r="G314" s="23"/>
      <c r="H314" s="4"/>
      <c r="I314" s="21"/>
      <c r="J314" s="1"/>
      <c r="K314" s="1"/>
      <c r="L314" s="1"/>
      <c r="M314" s="1"/>
      <c r="N314" s="1"/>
      <c r="O314" s="1"/>
      <c r="P314" s="22"/>
    </row>
    <row r="315" spans="7:16" x14ac:dyDescent="0.25">
      <c r="G315" s="23"/>
      <c r="H315" s="4"/>
      <c r="I315" s="21"/>
      <c r="J315" s="1"/>
      <c r="K315" s="1"/>
      <c r="L315" s="1"/>
      <c r="M315" s="1"/>
      <c r="N315" s="1"/>
      <c r="O315" s="1"/>
      <c r="P315" s="22"/>
    </row>
    <row r="316" spans="7:16" x14ac:dyDescent="0.25">
      <c r="G316" s="23"/>
      <c r="H316" s="4"/>
      <c r="I316" s="21"/>
      <c r="J316" s="1"/>
      <c r="K316" s="1"/>
      <c r="L316" s="1"/>
      <c r="M316" s="1"/>
      <c r="N316" s="1"/>
      <c r="O316" s="1"/>
      <c r="P316" s="22"/>
    </row>
    <row r="317" spans="7:16" x14ac:dyDescent="0.25">
      <c r="G317" s="23"/>
      <c r="H317" s="4"/>
      <c r="I317" s="21"/>
      <c r="J317" s="1"/>
      <c r="K317" s="1"/>
      <c r="L317" s="1"/>
      <c r="M317" s="1"/>
      <c r="N317" s="1"/>
      <c r="O317" s="1"/>
      <c r="P317" s="22"/>
    </row>
    <row r="318" spans="7:16" x14ac:dyDescent="0.25">
      <c r="G318" s="23"/>
      <c r="H318" s="4"/>
      <c r="I318" s="21"/>
      <c r="J318" s="1"/>
      <c r="K318" s="1"/>
      <c r="L318" s="1"/>
      <c r="M318" s="1"/>
      <c r="N318" s="1"/>
      <c r="O318" s="1"/>
      <c r="P318" s="22"/>
    </row>
    <row r="319" spans="7:16" x14ac:dyDescent="0.25">
      <c r="G319" s="23"/>
      <c r="H319" s="4"/>
      <c r="I319" s="21"/>
      <c r="J319" s="1"/>
      <c r="K319" s="1"/>
      <c r="L319" s="1"/>
      <c r="M319" s="1"/>
      <c r="N319" s="1"/>
      <c r="O319" s="1"/>
      <c r="P319" s="22"/>
    </row>
    <row r="320" spans="7:16" x14ac:dyDescent="0.25">
      <c r="G320" s="23"/>
      <c r="H320" s="4"/>
      <c r="I320" s="21"/>
      <c r="J320" s="1"/>
      <c r="K320" s="1"/>
      <c r="L320" s="1"/>
      <c r="M320" s="1"/>
      <c r="N320" s="1"/>
      <c r="O320" s="1"/>
      <c r="P320" s="22"/>
    </row>
    <row r="321" spans="7:16" x14ac:dyDescent="0.25">
      <c r="G321" s="23"/>
      <c r="H321" s="4"/>
      <c r="I321" s="21"/>
      <c r="J321" s="1"/>
      <c r="K321" s="1"/>
      <c r="L321" s="1"/>
      <c r="M321" s="1"/>
      <c r="N321" s="1"/>
      <c r="O321" s="1"/>
      <c r="P321" s="22"/>
    </row>
    <row r="322" spans="7:16" x14ac:dyDescent="0.25">
      <c r="G322" s="23"/>
      <c r="H322" s="4"/>
      <c r="I322" s="21"/>
      <c r="J322" s="1"/>
      <c r="K322" s="1"/>
      <c r="L322" s="1"/>
      <c r="M322" s="1"/>
      <c r="N322" s="1"/>
      <c r="O322" s="1"/>
      <c r="P322" s="22"/>
    </row>
    <row r="323" spans="7:16" x14ac:dyDescent="0.25">
      <c r="G323" s="23"/>
      <c r="H323" s="4"/>
      <c r="I323" s="21"/>
      <c r="J323" s="1"/>
      <c r="K323" s="1"/>
      <c r="L323" s="1"/>
      <c r="M323" s="1"/>
      <c r="N323" s="1"/>
      <c r="O323" s="1"/>
      <c r="P323" s="22"/>
    </row>
    <row r="324" spans="7:16" x14ac:dyDescent="0.25">
      <c r="G324" s="23"/>
      <c r="H324" s="4"/>
      <c r="I324" s="21"/>
      <c r="J324" s="1"/>
      <c r="K324" s="1"/>
      <c r="L324" s="1"/>
      <c r="M324" s="1"/>
      <c r="N324" s="1"/>
      <c r="O324" s="1"/>
      <c r="P324" s="22"/>
    </row>
    <row r="325" spans="7:16" x14ac:dyDescent="0.25">
      <c r="G325" s="23"/>
      <c r="H325" s="4"/>
      <c r="I325" s="21"/>
      <c r="J325" s="1"/>
      <c r="K325" s="1"/>
      <c r="L325" s="1"/>
      <c r="M325" s="1"/>
      <c r="N325" s="1"/>
      <c r="O325" s="1"/>
      <c r="P325" s="22"/>
    </row>
    <row r="326" spans="7:16" x14ac:dyDescent="0.25">
      <c r="G326" s="23"/>
      <c r="H326" s="4"/>
      <c r="I326" s="21"/>
      <c r="J326" s="1"/>
      <c r="K326" s="1"/>
      <c r="L326" s="1"/>
      <c r="M326" s="1"/>
      <c r="N326" s="1"/>
      <c r="O326" s="1"/>
      <c r="P326" s="22"/>
    </row>
    <row r="327" spans="7:16" x14ac:dyDescent="0.25">
      <c r="G327" s="23"/>
      <c r="H327" s="4"/>
      <c r="I327" s="21"/>
      <c r="J327" s="1"/>
      <c r="K327" s="1"/>
      <c r="L327" s="1"/>
      <c r="M327" s="1"/>
      <c r="N327" s="1"/>
      <c r="O327" s="1"/>
      <c r="P327" s="22"/>
    </row>
    <row r="328" spans="7:16" x14ac:dyDescent="0.25">
      <c r="G328" s="23"/>
      <c r="H328" s="4"/>
      <c r="I328" s="21"/>
      <c r="J328" s="1"/>
      <c r="K328" s="1"/>
      <c r="L328" s="1"/>
      <c r="M328" s="1"/>
      <c r="N328" s="1"/>
      <c r="O328" s="1"/>
      <c r="P328" s="22"/>
    </row>
    <row r="329" spans="7:16" x14ac:dyDescent="0.25">
      <c r="G329" s="23"/>
      <c r="H329" s="4"/>
      <c r="I329" s="21"/>
      <c r="J329" s="1"/>
      <c r="K329" s="1"/>
      <c r="L329" s="1"/>
      <c r="M329" s="1"/>
      <c r="N329" s="1"/>
      <c r="O329" s="1"/>
      <c r="P329" s="22"/>
    </row>
    <row r="330" spans="7:16" x14ac:dyDescent="0.25">
      <c r="G330" s="23"/>
      <c r="H330" s="4"/>
      <c r="I330" s="21"/>
      <c r="J330" s="1"/>
      <c r="K330" s="1"/>
      <c r="L330" s="1"/>
      <c r="M330" s="1"/>
      <c r="N330" s="1"/>
      <c r="O330" s="1"/>
      <c r="P330" s="22"/>
    </row>
    <row r="331" spans="7:16" x14ac:dyDescent="0.25">
      <c r="G331" s="23"/>
      <c r="H331" s="4"/>
      <c r="I331" s="21"/>
      <c r="J331" s="1"/>
      <c r="K331" s="1"/>
      <c r="L331" s="1"/>
      <c r="M331" s="1"/>
      <c r="N331" s="1"/>
      <c r="O331" s="1"/>
      <c r="P331" s="22"/>
    </row>
    <row r="332" spans="7:16" x14ac:dyDescent="0.25">
      <c r="G332" s="23"/>
      <c r="H332" s="4"/>
      <c r="I332" s="21"/>
      <c r="J332" s="1"/>
      <c r="K332" s="1"/>
      <c r="L332" s="1"/>
      <c r="M332" s="1"/>
      <c r="N332" s="1"/>
      <c r="O332" s="1"/>
      <c r="P332" s="22"/>
    </row>
    <row r="333" spans="7:16" x14ac:dyDescent="0.25">
      <c r="G333" s="23"/>
      <c r="H333" s="4"/>
      <c r="I333" s="21"/>
      <c r="J333" s="1"/>
      <c r="K333" s="1"/>
      <c r="L333" s="1"/>
      <c r="M333" s="1"/>
      <c r="N333" s="1"/>
      <c r="O333" s="1"/>
      <c r="P333" s="22"/>
    </row>
    <row r="334" spans="7:16" x14ac:dyDescent="0.25">
      <c r="G334" s="23"/>
      <c r="H334" s="4"/>
      <c r="I334" s="21"/>
      <c r="J334" s="1"/>
      <c r="K334" s="1"/>
      <c r="L334" s="1"/>
      <c r="M334" s="1"/>
      <c r="N334" s="1"/>
      <c r="O334" s="1"/>
      <c r="P334" s="22"/>
    </row>
    <row r="335" spans="7:16" x14ac:dyDescent="0.25">
      <c r="G335" s="23"/>
      <c r="H335" s="4"/>
      <c r="I335" s="21"/>
      <c r="J335" s="1"/>
      <c r="K335" s="1"/>
      <c r="L335" s="1"/>
      <c r="M335" s="1"/>
      <c r="N335" s="1"/>
      <c r="O335" s="1"/>
      <c r="P335" s="22"/>
    </row>
    <row r="336" spans="7:16" x14ac:dyDescent="0.25">
      <c r="G336" s="23"/>
      <c r="H336" s="4"/>
      <c r="I336" s="21"/>
      <c r="J336" s="1"/>
      <c r="K336" s="1"/>
      <c r="L336" s="1"/>
      <c r="M336" s="1"/>
      <c r="N336" s="1"/>
      <c r="O336" s="1"/>
      <c r="P336" s="22"/>
    </row>
    <row r="337" spans="7:16" x14ac:dyDescent="0.25">
      <c r="G337" s="23"/>
      <c r="H337" s="4"/>
      <c r="I337" s="21"/>
      <c r="J337" s="1"/>
      <c r="K337" s="1"/>
      <c r="L337" s="1"/>
      <c r="M337" s="1"/>
      <c r="N337" s="1"/>
      <c r="O337" s="1"/>
      <c r="P337" s="22"/>
    </row>
    <row r="338" spans="7:16" x14ac:dyDescent="0.25">
      <c r="G338" s="23"/>
      <c r="H338" s="4"/>
      <c r="I338" s="21"/>
      <c r="J338" s="1"/>
      <c r="K338" s="1"/>
      <c r="L338" s="1"/>
      <c r="M338" s="1"/>
      <c r="N338" s="1"/>
      <c r="O338" s="1"/>
      <c r="P338" s="22"/>
    </row>
    <row r="339" spans="7:16" x14ac:dyDescent="0.25">
      <c r="G339" s="23"/>
      <c r="H339" s="4"/>
      <c r="I339" s="21"/>
      <c r="J339" s="1"/>
      <c r="K339" s="1"/>
      <c r="L339" s="1"/>
      <c r="M339" s="1"/>
      <c r="N339" s="1"/>
      <c r="O339" s="1"/>
      <c r="P339" s="22"/>
    </row>
    <row r="340" spans="7:16" x14ac:dyDescent="0.25">
      <c r="G340" s="23"/>
      <c r="H340" s="4"/>
      <c r="I340" s="21"/>
      <c r="J340" s="1"/>
      <c r="K340" s="1"/>
      <c r="L340" s="1"/>
      <c r="M340" s="1"/>
      <c r="N340" s="1"/>
      <c r="O340" s="1"/>
      <c r="P340" s="22"/>
    </row>
    <row r="341" spans="7:16" x14ac:dyDescent="0.25">
      <c r="G341" s="23"/>
      <c r="H341" s="4"/>
      <c r="I341" s="21"/>
      <c r="J341" s="1"/>
      <c r="K341" s="1"/>
      <c r="L341" s="1"/>
      <c r="M341" s="1"/>
      <c r="N341" s="1"/>
      <c r="O341" s="1"/>
      <c r="P341" s="22"/>
    </row>
    <row r="342" spans="7:16" x14ac:dyDescent="0.25">
      <c r="G342" s="23"/>
      <c r="H342" s="4"/>
      <c r="I342" s="21"/>
      <c r="J342" s="1"/>
      <c r="K342" s="1"/>
      <c r="L342" s="1"/>
      <c r="M342" s="1"/>
      <c r="N342" s="1"/>
      <c r="O342" s="1"/>
      <c r="P342" s="22"/>
    </row>
    <row r="343" spans="7:16" x14ac:dyDescent="0.25">
      <c r="G343" s="23"/>
      <c r="H343" s="4"/>
      <c r="I343" s="21"/>
      <c r="J343" s="1"/>
      <c r="K343" s="1"/>
      <c r="L343" s="1"/>
      <c r="M343" s="1"/>
      <c r="N343" s="1"/>
      <c r="O343" s="1"/>
      <c r="P343" s="22"/>
    </row>
    <row r="344" spans="7:16" x14ac:dyDescent="0.25">
      <c r="G344" s="23"/>
      <c r="H344" s="4"/>
      <c r="I344" s="21"/>
      <c r="J344" s="1"/>
      <c r="K344" s="1"/>
      <c r="L344" s="1"/>
      <c r="M344" s="1"/>
      <c r="N344" s="1"/>
      <c r="O344" s="1"/>
      <c r="P344" s="22"/>
    </row>
    <row r="345" spans="7:16" x14ac:dyDescent="0.25">
      <c r="G345" s="23"/>
      <c r="H345" s="4"/>
      <c r="I345" s="21"/>
      <c r="J345" s="1"/>
      <c r="K345" s="1"/>
      <c r="L345" s="1"/>
      <c r="M345" s="1"/>
      <c r="N345" s="1"/>
      <c r="O345" s="1"/>
      <c r="P345" s="22"/>
    </row>
    <row r="346" spans="7:16" x14ac:dyDescent="0.25">
      <c r="G346" s="23"/>
      <c r="H346" s="4"/>
      <c r="I346" s="21"/>
      <c r="J346" s="1"/>
      <c r="K346" s="1"/>
      <c r="L346" s="1"/>
      <c r="M346" s="1"/>
      <c r="N346" s="1"/>
      <c r="O346" s="1"/>
      <c r="P346" s="22"/>
    </row>
    <row r="347" spans="7:16" x14ac:dyDescent="0.25">
      <c r="G347" s="23"/>
      <c r="H347" s="4"/>
      <c r="I347" s="21"/>
      <c r="J347" s="1"/>
      <c r="K347" s="1"/>
      <c r="L347" s="1"/>
      <c r="M347" s="1"/>
      <c r="N347" s="1"/>
      <c r="O347" s="1"/>
      <c r="P347" s="22"/>
    </row>
    <row r="348" spans="7:16" x14ac:dyDescent="0.25">
      <c r="G348" s="23"/>
      <c r="H348" s="4"/>
      <c r="I348" s="21"/>
      <c r="J348" s="1"/>
      <c r="K348" s="1"/>
      <c r="L348" s="1"/>
      <c r="M348" s="1"/>
      <c r="N348" s="1"/>
      <c r="O348" s="1"/>
      <c r="P348" s="22"/>
    </row>
    <row r="349" spans="7:16" x14ac:dyDescent="0.25">
      <c r="G349" s="23"/>
      <c r="H349" s="4"/>
      <c r="I349" s="21"/>
      <c r="J349" s="1"/>
      <c r="K349" s="1"/>
      <c r="L349" s="1"/>
      <c r="M349" s="1"/>
      <c r="N349" s="1"/>
      <c r="O349" s="1"/>
      <c r="P349" s="22"/>
    </row>
    <row r="350" spans="7:16" x14ac:dyDescent="0.25">
      <c r="G350" s="23"/>
      <c r="H350" s="4"/>
      <c r="I350" s="21"/>
      <c r="J350" s="1"/>
      <c r="K350" s="1"/>
      <c r="L350" s="1"/>
      <c r="M350" s="1"/>
      <c r="N350" s="1"/>
      <c r="O350" s="1"/>
      <c r="P350" s="22"/>
    </row>
    <row r="351" spans="7:16" x14ac:dyDescent="0.25">
      <c r="G351" s="23"/>
      <c r="H351" s="4"/>
      <c r="I351" s="21"/>
      <c r="J351" s="1"/>
      <c r="K351" s="1"/>
      <c r="L351" s="1"/>
      <c r="M351" s="1"/>
      <c r="N351" s="1"/>
      <c r="O351" s="1"/>
      <c r="P351" s="22"/>
    </row>
    <row r="352" spans="7:16" x14ac:dyDescent="0.25">
      <c r="G352" s="23"/>
      <c r="H352" s="4"/>
      <c r="I352" s="21"/>
      <c r="J352" s="1"/>
      <c r="K352" s="1"/>
      <c r="L352" s="1"/>
      <c r="M352" s="1"/>
      <c r="N352" s="1"/>
      <c r="O352" s="1"/>
      <c r="P352" s="22"/>
    </row>
    <row r="353" spans="7:16" x14ac:dyDescent="0.25">
      <c r="G353" s="23"/>
      <c r="H353" s="4"/>
      <c r="I353" s="21"/>
      <c r="J353" s="1"/>
      <c r="K353" s="1"/>
      <c r="L353" s="1"/>
      <c r="M353" s="1"/>
      <c r="N353" s="1"/>
      <c r="O353" s="1"/>
      <c r="P353" s="22"/>
    </row>
    <row r="354" spans="7:16" x14ac:dyDescent="0.25">
      <c r="G354" s="23"/>
      <c r="H354" s="4"/>
      <c r="I354" s="21"/>
      <c r="J354" s="1"/>
      <c r="K354" s="1"/>
      <c r="L354" s="1"/>
      <c r="M354" s="1"/>
      <c r="N354" s="1"/>
      <c r="O354" s="1"/>
      <c r="P354" s="22"/>
    </row>
    <row r="355" spans="7:16" x14ac:dyDescent="0.25">
      <c r="G355" s="23"/>
      <c r="H355" s="4"/>
      <c r="I355" s="21"/>
      <c r="J355" s="1"/>
      <c r="K355" s="1"/>
      <c r="L355" s="1"/>
      <c r="M355" s="1"/>
      <c r="N355" s="1"/>
      <c r="O355" s="1"/>
      <c r="P355" s="22"/>
    </row>
    <row r="356" spans="7:16" x14ac:dyDescent="0.25">
      <c r="G356" s="23"/>
      <c r="H356" s="4"/>
      <c r="I356" s="21"/>
      <c r="J356" s="1"/>
      <c r="K356" s="1"/>
      <c r="L356" s="1"/>
      <c r="M356" s="1"/>
      <c r="N356" s="1"/>
      <c r="O356" s="1"/>
      <c r="P356" s="22"/>
    </row>
    <row r="357" spans="7:16" x14ac:dyDescent="0.25">
      <c r="G357" s="23"/>
      <c r="H357" s="4"/>
      <c r="I357" s="21"/>
      <c r="J357" s="1"/>
      <c r="K357" s="1"/>
      <c r="L357" s="1"/>
      <c r="M357" s="1"/>
      <c r="N357" s="1"/>
      <c r="O357" s="1"/>
      <c r="P357" s="22"/>
    </row>
    <row r="358" spans="7:16" x14ac:dyDescent="0.25">
      <c r="G358" s="23"/>
      <c r="H358" s="4"/>
      <c r="I358" s="21"/>
      <c r="J358" s="1"/>
      <c r="K358" s="1"/>
      <c r="L358" s="1"/>
      <c r="M358" s="1"/>
      <c r="N358" s="1"/>
      <c r="O358" s="1"/>
      <c r="P358" s="22"/>
    </row>
    <row r="359" spans="7:16" x14ac:dyDescent="0.25">
      <c r="G359" s="23"/>
      <c r="H359" s="4"/>
      <c r="I359" s="21"/>
      <c r="J359" s="1"/>
      <c r="K359" s="1"/>
      <c r="L359" s="1"/>
      <c r="M359" s="1"/>
      <c r="N359" s="1"/>
      <c r="O359" s="1"/>
      <c r="P359" s="22"/>
    </row>
    <row r="360" spans="7:16" x14ac:dyDescent="0.25">
      <c r="G360" s="23"/>
      <c r="H360" s="4"/>
      <c r="I360" s="21"/>
      <c r="J360" s="1"/>
      <c r="K360" s="1"/>
      <c r="L360" s="1"/>
      <c r="M360" s="1"/>
      <c r="N360" s="1"/>
      <c r="O360" s="1"/>
      <c r="P360" s="22"/>
    </row>
    <row r="361" spans="7:16" x14ac:dyDescent="0.25">
      <c r="G361" s="23"/>
      <c r="H361" s="4"/>
      <c r="I361" s="21"/>
      <c r="J361" s="1"/>
      <c r="K361" s="1"/>
      <c r="L361" s="1"/>
      <c r="M361" s="1"/>
      <c r="N361" s="1"/>
      <c r="O361" s="1"/>
      <c r="P361" s="22"/>
    </row>
    <row r="362" spans="7:16" x14ac:dyDescent="0.25">
      <c r="G362" s="23"/>
      <c r="H362" s="4"/>
      <c r="I362" s="21"/>
      <c r="J362" s="1"/>
      <c r="K362" s="1"/>
      <c r="L362" s="1"/>
      <c r="M362" s="1"/>
      <c r="N362" s="1"/>
      <c r="O362" s="1"/>
      <c r="P362" s="22"/>
    </row>
    <row r="363" spans="7:16" x14ac:dyDescent="0.25">
      <c r="G363" s="23"/>
      <c r="H363" s="4"/>
      <c r="I363" s="21"/>
      <c r="J363" s="1"/>
      <c r="K363" s="1"/>
      <c r="L363" s="1"/>
      <c r="M363" s="1"/>
      <c r="N363" s="1"/>
      <c r="O363" s="1"/>
      <c r="P363" s="22"/>
    </row>
    <row r="364" spans="7:16" x14ac:dyDescent="0.25">
      <c r="G364" s="23"/>
      <c r="H364" s="4"/>
      <c r="I364" s="21"/>
      <c r="J364" s="1"/>
      <c r="K364" s="1"/>
      <c r="L364" s="1"/>
      <c r="M364" s="1"/>
      <c r="N364" s="1"/>
      <c r="O364" s="1"/>
      <c r="P364" s="22"/>
    </row>
    <row r="365" spans="7:16" x14ac:dyDescent="0.25">
      <c r="G365" s="23"/>
      <c r="H365" s="4"/>
      <c r="I365" s="21"/>
      <c r="J365" s="1"/>
      <c r="K365" s="1"/>
      <c r="L365" s="1"/>
      <c r="M365" s="1"/>
      <c r="N365" s="1"/>
      <c r="O365" s="1"/>
      <c r="P365" s="22"/>
    </row>
    <row r="366" spans="7:16" x14ac:dyDescent="0.25">
      <c r="G366" s="23"/>
      <c r="H366" s="4"/>
      <c r="I366" s="21"/>
      <c r="J366" s="1"/>
      <c r="K366" s="1"/>
      <c r="L366" s="1"/>
      <c r="M366" s="1"/>
      <c r="N366" s="1"/>
      <c r="O366" s="1"/>
      <c r="P366" s="22"/>
    </row>
    <row r="367" spans="7:16" x14ac:dyDescent="0.25">
      <c r="G367" s="23"/>
      <c r="H367" s="4"/>
      <c r="I367" s="21"/>
      <c r="J367" s="1"/>
      <c r="K367" s="1"/>
      <c r="L367" s="1"/>
      <c r="M367" s="1"/>
      <c r="N367" s="1"/>
      <c r="O367" s="1"/>
      <c r="P367" s="22"/>
    </row>
    <row r="368" spans="7:16" x14ac:dyDescent="0.25">
      <c r="G368" s="23"/>
      <c r="H368" s="4"/>
      <c r="I368" s="21"/>
      <c r="J368" s="1"/>
      <c r="K368" s="1"/>
      <c r="L368" s="1"/>
      <c r="M368" s="1"/>
      <c r="N368" s="1"/>
      <c r="O368" s="1"/>
      <c r="P368" s="22"/>
    </row>
    <row r="369" spans="7:16" x14ac:dyDescent="0.25">
      <c r="G369" s="23"/>
      <c r="H369" s="4"/>
      <c r="I369" s="21"/>
      <c r="J369" s="1"/>
      <c r="K369" s="1"/>
      <c r="L369" s="1"/>
      <c r="M369" s="1"/>
      <c r="N369" s="1"/>
      <c r="O369" s="1"/>
      <c r="P369" s="22"/>
    </row>
    <row r="370" spans="7:16" x14ac:dyDescent="0.25">
      <c r="G370" s="23"/>
      <c r="H370" s="4"/>
      <c r="I370" s="21"/>
      <c r="J370" s="1"/>
      <c r="K370" s="1"/>
      <c r="L370" s="1"/>
      <c r="M370" s="1"/>
      <c r="N370" s="1"/>
      <c r="O370" s="1"/>
      <c r="P370" s="22"/>
    </row>
    <row r="371" spans="7:16" x14ac:dyDescent="0.25">
      <c r="G371" s="23"/>
      <c r="H371" s="4"/>
      <c r="I371" s="21"/>
      <c r="J371" s="1"/>
      <c r="K371" s="1"/>
      <c r="L371" s="1"/>
      <c r="M371" s="1"/>
      <c r="N371" s="1"/>
      <c r="O371" s="1"/>
      <c r="P371" s="22"/>
    </row>
    <row r="372" spans="7:16" x14ac:dyDescent="0.25">
      <c r="G372" s="23"/>
      <c r="H372" s="4"/>
      <c r="I372" s="21"/>
      <c r="J372" s="1"/>
      <c r="K372" s="1"/>
      <c r="L372" s="1"/>
      <c r="M372" s="1"/>
      <c r="N372" s="1"/>
      <c r="O372" s="1"/>
      <c r="P372" s="22"/>
    </row>
    <row r="373" spans="7:16" x14ac:dyDescent="0.25">
      <c r="G373" s="23"/>
      <c r="H373" s="4"/>
      <c r="I373" s="21"/>
      <c r="J373" s="1"/>
      <c r="K373" s="1"/>
      <c r="L373" s="1"/>
      <c r="M373" s="1"/>
      <c r="N373" s="1"/>
      <c r="O373" s="1"/>
      <c r="P373" s="22"/>
    </row>
    <row r="374" spans="7:16" x14ac:dyDescent="0.25">
      <c r="G374" s="23"/>
      <c r="H374" s="4"/>
      <c r="I374" s="21"/>
      <c r="J374" s="1"/>
      <c r="K374" s="1"/>
      <c r="L374" s="1"/>
      <c r="M374" s="1"/>
      <c r="N374" s="1"/>
      <c r="O374" s="1"/>
      <c r="P374" s="22"/>
    </row>
    <row r="375" spans="7:16" x14ac:dyDescent="0.25">
      <c r="G375" s="23"/>
      <c r="H375" s="4"/>
      <c r="I375" s="21"/>
      <c r="J375" s="1"/>
      <c r="K375" s="1"/>
      <c r="L375" s="1"/>
      <c r="M375" s="1"/>
      <c r="N375" s="1"/>
      <c r="O375" s="1"/>
      <c r="P375" s="22"/>
    </row>
    <row r="376" spans="7:16" x14ac:dyDescent="0.25">
      <c r="G376" s="23"/>
      <c r="H376" s="4"/>
      <c r="I376" s="21"/>
      <c r="J376" s="1"/>
      <c r="K376" s="1"/>
      <c r="L376" s="1"/>
      <c r="M376" s="1"/>
      <c r="N376" s="1"/>
      <c r="O376" s="1"/>
      <c r="P376" s="22"/>
    </row>
    <row r="377" spans="7:16" x14ac:dyDescent="0.25">
      <c r="G377" s="23"/>
      <c r="H377" s="4"/>
      <c r="I377" s="21"/>
      <c r="J377" s="1"/>
      <c r="K377" s="1"/>
      <c r="L377" s="1"/>
      <c r="M377" s="1"/>
      <c r="N377" s="1"/>
      <c r="O377" s="1"/>
      <c r="P377" s="22"/>
    </row>
    <row r="378" spans="7:16" x14ac:dyDescent="0.25">
      <c r="G378" s="23"/>
      <c r="H378" s="4"/>
      <c r="I378" s="21"/>
      <c r="J378" s="1"/>
      <c r="K378" s="1"/>
      <c r="L378" s="1"/>
      <c r="M378" s="1"/>
      <c r="N378" s="1"/>
      <c r="O378" s="1"/>
      <c r="P378" s="22"/>
    </row>
    <row r="379" spans="7:16" x14ac:dyDescent="0.25">
      <c r="G379" s="23"/>
      <c r="H379" s="4"/>
      <c r="I379" s="21"/>
      <c r="J379" s="1"/>
      <c r="K379" s="1"/>
      <c r="L379" s="1"/>
      <c r="M379" s="1"/>
      <c r="N379" s="1"/>
      <c r="O379" s="1"/>
      <c r="P379" s="22"/>
    </row>
    <row r="380" spans="7:16" x14ac:dyDescent="0.25">
      <c r="G380" s="23"/>
      <c r="H380" s="4"/>
      <c r="I380" s="21"/>
      <c r="J380" s="1"/>
      <c r="K380" s="1"/>
      <c r="L380" s="1"/>
      <c r="M380" s="1"/>
      <c r="N380" s="1"/>
      <c r="O380" s="1"/>
      <c r="P380" s="22"/>
    </row>
    <row r="381" spans="7:16" x14ac:dyDescent="0.25">
      <c r="G381" s="23"/>
      <c r="H381" s="4"/>
      <c r="I381" s="21"/>
      <c r="J381" s="1"/>
      <c r="K381" s="1"/>
      <c r="L381" s="1"/>
      <c r="M381" s="1"/>
      <c r="N381" s="1"/>
      <c r="O381" s="1"/>
      <c r="P381" s="22"/>
    </row>
    <row r="382" spans="7:16" x14ac:dyDescent="0.25">
      <c r="G382" s="23"/>
      <c r="H382" s="4"/>
      <c r="I382" s="21"/>
      <c r="J382" s="1"/>
      <c r="K382" s="1"/>
      <c r="L382" s="1"/>
      <c r="M382" s="1"/>
      <c r="N382" s="1"/>
      <c r="O382" s="1"/>
      <c r="P382" s="22"/>
    </row>
    <row r="383" spans="7:16" x14ac:dyDescent="0.25">
      <c r="G383" s="23"/>
      <c r="H383" s="4"/>
      <c r="I383" s="21"/>
      <c r="J383" s="1"/>
      <c r="K383" s="1"/>
      <c r="L383" s="1"/>
      <c r="M383" s="1"/>
      <c r="N383" s="1"/>
      <c r="O383" s="1"/>
      <c r="P383" s="22"/>
    </row>
    <row r="384" spans="7:16" x14ac:dyDescent="0.25">
      <c r="G384" s="23"/>
      <c r="H384" s="4"/>
      <c r="I384" s="21"/>
      <c r="J384" s="1"/>
      <c r="K384" s="1"/>
      <c r="L384" s="1"/>
      <c r="M384" s="1"/>
      <c r="N384" s="1"/>
      <c r="O384" s="1"/>
      <c r="P384" s="22"/>
    </row>
    <row r="385" spans="7:16" x14ac:dyDescent="0.25">
      <c r="G385" s="23"/>
      <c r="H385" s="4"/>
      <c r="I385" s="21"/>
      <c r="J385" s="1"/>
      <c r="K385" s="1"/>
      <c r="L385" s="1"/>
      <c r="M385" s="1"/>
      <c r="N385" s="1"/>
      <c r="O385" s="1"/>
      <c r="P385" s="22"/>
    </row>
    <row r="386" spans="7:16" x14ac:dyDescent="0.25">
      <c r="G386" s="23"/>
      <c r="H386" s="4"/>
      <c r="I386" s="21"/>
      <c r="J386" s="1"/>
      <c r="K386" s="1"/>
      <c r="L386" s="1"/>
      <c r="M386" s="1"/>
      <c r="N386" s="1"/>
      <c r="O386" s="1"/>
      <c r="P386" s="22"/>
    </row>
    <row r="387" spans="7:16" x14ac:dyDescent="0.25">
      <c r="G387" s="23"/>
      <c r="H387" s="4"/>
      <c r="I387" s="21"/>
      <c r="J387" s="1"/>
      <c r="K387" s="1"/>
      <c r="L387" s="1"/>
      <c r="M387" s="1"/>
      <c r="N387" s="1"/>
      <c r="O387" s="1"/>
      <c r="P387" s="22"/>
    </row>
    <row r="388" spans="7:16" x14ac:dyDescent="0.25">
      <c r="G388" s="23"/>
      <c r="H388" s="4"/>
      <c r="I388" s="21"/>
      <c r="J388" s="1"/>
      <c r="K388" s="1"/>
      <c r="L388" s="1"/>
      <c r="M388" s="1"/>
      <c r="N388" s="1"/>
      <c r="O388" s="1"/>
      <c r="P388" s="22"/>
    </row>
    <row r="389" spans="7:16" x14ac:dyDescent="0.25">
      <c r="G389" s="23"/>
      <c r="H389" s="4"/>
      <c r="I389" s="21"/>
      <c r="J389" s="1"/>
      <c r="K389" s="1"/>
      <c r="L389" s="1"/>
      <c r="M389" s="1"/>
      <c r="N389" s="1"/>
      <c r="O389" s="1"/>
      <c r="P389" s="22"/>
    </row>
    <row r="390" spans="7:16" x14ac:dyDescent="0.25">
      <c r="G390" s="23"/>
      <c r="H390" s="4"/>
      <c r="I390" s="21"/>
      <c r="J390" s="1"/>
      <c r="K390" s="1"/>
      <c r="L390" s="1"/>
      <c r="M390" s="1"/>
      <c r="N390" s="1"/>
      <c r="O390" s="1"/>
      <c r="P390" s="22"/>
    </row>
    <row r="391" spans="7:16" x14ac:dyDescent="0.25">
      <c r="G391" s="23"/>
      <c r="H391" s="4"/>
      <c r="I391" s="21"/>
      <c r="J391" s="1"/>
      <c r="K391" s="1"/>
      <c r="L391" s="1"/>
      <c r="M391" s="1"/>
      <c r="N391" s="1"/>
      <c r="O391" s="1"/>
      <c r="P391" s="22"/>
    </row>
    <row r="392" spans="7:16" x14ac:dyDescent="0.25">
      <c r="G392" s="23"/>
      <c r="H392" s="4"/>
      <c r="I392" s="21"/>
      <c r="J392" s="1"/>
      <c r="K392" s="1"/>
      <c r="L392" s="1"/>
      <c r="M392" s="1"/>
      <c r="N392" s="1"/>
      <c r="O392" s="1"/>
      <c r="P392" s="22"/>
    </row>
    <row r="393" spans="7:16" x14ac:dyDescent="0.25">
      <c r="G393" s="23"/>
      <c r="H393" s="4"/>
      <c r="I393" s="21"/>
      <c r="J393" s="1"/>
      <c r="K393" s="1"/>
      <c r="L393" s="1"/>
      <c r="M393" s="1"/>
      <c r="N393" s="1"/>
      <c r="O393" s="1"/>
      <c r="P393" s="22"/>
    </row>
    <row r="394" spans="7:16" x14ac:dyDescent="0.25">
      <c r="G394" s="23"/>
      <c r="H394" s="4"/>
      <c r="I394" s="21"/>
      <c r="J394" s="1"/>
      <c r="K394" s="1"/>
      <c r="L394" s="1"/>
      <c r="M394" s="1"/>
      <c r="N394" s="1"/>
      <c r="O394" s="1"/>
      <c r="P394" s="22"/>
    </row>
    <row r="395" spans="7:16" x14ac:dyDescent="0.25">
      <c r="G395" s="23"/>
      <c r="H395" s="4"/>
      <c r="I395" s="21"/>
      <c r="J395" s="1"/>
      <c r="K395" s="1"/>
      <c r="L395" s="1"/>
      <c r="M395" s="1"/>
      <c r="N395" s="1"/>
      <c r="O395" s="1"/>
      <c r="P395" s="22"/>
    </row>
    <row r="396" spans="7:16" x14ac:dyDescent="0.25">
      <c r="G396" s="23"/>
      <c r="H396" s="4"/>
      <c r="I396" s="21"/>
      <c r="J396" s="1"/>
      <c r="K396" s="1"/>
      <c r="L396" s="1"/>
      <c r="M396" s="1"/>
      <c r="N396" s="1"/>
      <c r="O396" s="1"/>
      <c r="P396" s="22"/>
    </row>
    <row r="397" spans="7:16" x14ac:dyDescent="0.25">
      <c r="G397" s="23"/>
      <c r="H397" s="4"/>
      <c r="I397" s="21"/>
      <c r="J397" s="1"/>
      <c r="K397" s="1"/>
      <c r="L397" s="1"/>
      <c r="M397" s="1"/>
      <c r="N397" s="1"/>
      <c r="O397" s="1"/>
      <c r="P397" s="22"/>
    </row>
    <row r="398" spans="7:16" x14ac:dyDescent="0.25">
      <c r="G398" s="23"/>
      <c r="H398" s="4"/>
      <c r="I398" s="21"/>
      <c r="J398" s="1"/>
      <c r="K398" s="1"/>
      <c r="L398" s="1"/>
      <c r="M398" s="1"/>
      <c r="N398" s="1"/>
      <c r="O398" s="1"/>
      <c r="P398" s="22"/>
    </row>
    <row r="399" spans="7:16" x14ac:dyDescent="0.25">
      <c r="G399" s="23"/>
      <c r="H399" s="4"/>
      <c r="I399" s="21"/>
      <c r="J399" s="1"/>
      <c r="K399" s="1"/>
      <c r="L399" s="1"/>
      <c r="M399" s="1"/>
      <c r="N399" s="1"/>
      <c r="O399" s="1"/>
      <c r="P399" s="22"/>
    </row>
    <row r="400" spans="7:16" x14ac:dyDescent="0.25">
      <c r="G400" s="23"/>
      <c r="H400" s="4"/>
      <c r="I400" s="21"/>
      <c r="J400" s="1"/>
      <c r="K400" s="1"/>
      <c r="L400" s="1"/>
      <c r="M400" s="1"/>
      <c r="N400" s="1"/>
      <c r="O400" s="1"/>
      <c r="P400" s="22"/>
    </row>
    <row r="401" spans="7:16" x14ac:dyDescent="0.25">
      <c r="G401" s="23"/>
      <c r="H401" s="4"/>
      <c r="I401" s="21"/>
      <c r="J401" s="1"/>
      <c r="K401" s="1"/>
      <c r="L401" s="1"/>
      <c r="M401" s="1"/>
      <c r="N401" s="1"/>
      <c r="O401" s="1"/>
      <c r="P401" s="22"/>
    </row>
    <row r="402" spans="7:16" x14ac:dyDescent="0.25">
      <c r="G402" s="23"/>
      <c r="H402" s="4"/>
      <c r="I402" s="21"/>
      <c r="J402" s="1"/>
      <c r="K402" s="1"/>
      <c r="L402" s="1"/>
      <c r="M402" s="1"/>
      <c r="N402" s="1"/>
      <c r="O402" s="1"/>
      <c r="P402" s="22"/>
    </row>
    <row r="403" spans="7:16" x14ac:dyDescent="0.25">
      <c r="G403" s="23"/>
      <c r="H403" s="4"/>
      <c r="I403" s="21"/>
      <c r="J403" s="1"/>
      <c r="K403" s="1"/>
      <c r="L403" s="1"/>
      <c r="M403" s="1"/>
      <c r="N403" s="1"/>
      <c r="O403" s="1"/>
      <c r="P403" s="22"/>
    </row>
    <row r="404" spans="7:16" x14ac:dyDescent="0.25">
      <c r="G404" s="23"/>
      <c r="H404" s="4"/>
      <c r="I404" s="21"/>
      <c r="J404" s="1"/>
      <c r="K404" s="1"/>
      <c r="L404" s="1"/>
      <c r="M404" s="1"/>
      <c r="N404" s="1"/>
      <c r="O404" s="1"/>
      <c r="P404" s="22"/>
    </row>
    <row r="405" spans="7:16" x14ac:dyDescent="0.25">
      <c r="G405" s="23"/>
      <c r="H405" s="4"/>
      <c r="I405" s="21"/>
      <c r="J405" s="1"/>
      <c r="K405" s="1"/>
      <c r="L405" s="1"/>
      <c r="M405" s="1"/>
      <c r="N405" s="1"/>
      <c r="O405" s="1"/>
      <c r="P405" s="22"/>
    </row>
    <row r="406" spans="7:16" x14ac:dyDescent="0.25">
      <c r="G406" s="23"/>
      <c r="H406" s="4"/>
      <c r="I406" s="21"/>
      <c r="J406" s="1"/>
      <c r="K406" s="1"/>
      <c r="L406" s="1"/>
      <c r="M406" s="1"/>
      <c r="N406" s="1"/>
      <c r="O406" s="1"/>
      <c r="P406" s="22"/>
    </row>
    <row r="407" spans="7:16" x14ac:dyDescent="0.25">
      <c r="G407" s="23"/>
      <c r="H407" s="4"/>
      <c r="I407" s="21"/>
      <c r="J407" s="1"/>
      <c r="K407" s="1"/>
      <c r="L407" s="1"/>
      <c r="M407" s="1"/>
      <c r="N407" s="1"/>
      <c r="O407" s="1"/>
      <c r="P407" s="22"/>
    </row>
    <row r="408" spans="7:16" x14ac:dyDescent="0.25">
      <c r="G408" s="23"/>
      <c r="H408" s="4"/>
      <c r="I408" s="21"/>
      <c r="J408" s="1"/>
      <c r="K408" s="1"/>
      <c r="L408" s="1"/>
      <c r="M408" s="1"/>
      <c r="N408" s="1"/>
      <c r="O408" s="1"/>
      <c r="P408" s="22"/>
    </row>
    <row r="409" spans="7:16" x14ac:dyDescent="0.25">
      <c r="G409" s="23"/>
      <c r="H409" s="4"/>
      <c r="I409" s="21"/>
      <c r="J409" s="1"/>
      <c r="K409" s="1"/>
      <c r="L409" s="1"/>
      <c r="M409" s="1"/>
      <c r="N409" s="1"/>
      <c r="O409" s="1"/>
      <c r="P409" s="22"/>
    </row>
    <row r="410" spans="7:16" x14ac:dyDescent="0.25">
      <c r="G410" s="23"/>
      <c r="H410" s="4"/>
      <c r="I410" s="21"/>
      <c r="J410" s="1"/>
      <c r="K410" s="1"/>
      <c r="L410" s="1"/>
      <c r="M410" s="1"/>
      <c r="N410" s="1"/>
      <c r="O410" s="1"/>
      <c r="P410" s="22"/>
    </row>
    <row r="411" spans="7:16" x14ac:dyDescent="0.25">
      <c r="G411" s="23"/>
      <c r="H411" s="4"/>
      <c r="I411" s="21"/>
      <c r="J411" s="1"/>
      <c r="K411" s="1"/>
      <c r="L411" s="1"/>
      <c r="M411" s="1"/>
      <c r="N411" s="1"/>
      <c r="O411" s="1"/>
      <c r="P411" s="22"/>
    </row>
    <row r="412" spans="7:16" x14ac:dyDescent="0.25">
      <c r="G412" s="23"/>
      <c r="H412" s="4"/>
      <c r="I412" s="21"/>
      <c r="J412" s="1"/>
      <c r="K412" s="1"/>
      <c r="L412" s="1"/>
      <c r="M412" s="1"/>
      <c r="N412" s="1"/>
      <c r="O412" s="1"/>
      <c r="P412" s="22"/>
    </row>
    <row r="413" spans="7:16" x14ac:dyDescent="0.25">
      <c r="G413" s="23"/>
      <c r="H413" s="4"/>
      <c r="I413" s="21"/>
      <c r="J413" s="1"/>
      <c r="K413" s="1"/>
      <c r="L413" s="1"/>
      <c r="M413" s="1"/>
      <c r="N413" s="1"/>
      <c r="O413" s="1"/>
      <c r="P413" s="22"/>
    </row>
    <row r="414" spans="7:16" x14ac:dyDescent="0.25">
      <c r="G414" s="23"/>
      <c r="H414" s="4"/>
      <c r="I414" s="21"/>
      <c r="J414" s="1"/>
      <c r="K414" s="1"/>
      <c r="L414" s="1"/>
      <c r="M414" s="1"/>
      <c r="N414" s="1"/>
      <c r="O414" s="1"/>
      <c r="P414" s="22"/>
    </row>
    <row r="415" spans="7:16" x14ac:dyDescent="0.25">
      <c r="G415" s="23"/>
      <c r="H415" s="4"/>
      <c r="I415" s="21"/>
      <c r="J415" s="1"/>
      <c r="K415" s="1"/>
      <c r="L415" s="1"/>
      <c r="M415" s="1"/>
      <c r="N415" s="1"/>
      <c r="O415" s="1"/>
      <c r="P415" s="22"/>
    </row>
    <row r="416" spans="7:16" x14ac:dyDescent="0.25">
      <c r="G416" s="23"/>
      <c r="H416" s="4"/>
      <c r="I416" s="21"/>
      <c r="J416" s="1"/>
      <c r="K416" s="1"/>
      <c r="L416" s="1"/>
      <c r="M416" s="1"/>
      <c r="N416" s="1"/>
      <c r="O416" s="1"/>
      <c r="P416" s="22"/>
    </row>
    <row r="417" spans="7:16" x14ac:dyDescent="0.25">
      <c r="G417" s="23"/>
      <c r="H417" s="4"/>
      <c r="I417" s="21"/>
      <c r="J417" s="1"/>
      <c r="K417" s="1"/>
      <c r="L417" s="1"/>
      <c r="M417" s="1"/>
      <c r="N417" s="1"/>
      <c r="O417" s="1"/>
      <c r="P417" s="22"/>
    </row>
    <row r="418" spans="7:16" x14ac:dyDescent="0.25">
      <c r="G418" s="23"/>
      <c r="H418" s="4"/>
      <c r="I418" s="21"/>
      <c r="J418" s="1"/>
      <c r="K418" s="1"/>
      <c r="L418" s="1"/>
      <c r="M418" s="1"/>
      <c r="N418" s="1"/>
      <c r="O418" s="1"/>
      <c r="P418" s="22"/>
    </row>
    <row r="419" spans="7:16" x14ac:dyDescent="0.25">
      <c r="G419" s="23"/>
      <c r="H419" s="4"/>
      <c r="I419" s="21"/>
      <c r="J419" s="1"/>
      <c r="K419" s="1"/>
      <c r="L419" s="1"/>
      <c r="M419" s="1"/>
      <c r="N419" s="1"/>
      <c r="O419" s="1"/>
      <c r="P419" s="22"/>
    </row>
    <row r="420" spans="7:16" x14ac:dyDescent="0.25">
      <c r="G420" s="23"/>
      <c r="H420" s="4"/>
      <c r="I420" s="21"/>
      <c r="J420" s="1"/>
      <c r="K420" s="1"/>
      <c r="L420" s="1"/>
      <c r="M420" s="1"/>
      <c r="N420" s="1"/>
      <c r="O420" s="1"/>
      <c r="P420" s="22"/>
    </row>
    <row r="421" spans="7:16" x14ac:dyDescent="0.25">
      <c r="G421" s="23"/>
      <c r="H421" s="4"/>
      <c r="I421" s="21"/>
      <c r="J421" s="1"/>
      <c r="K421" s="1"/>
      <c r="L421" s="1"/>
      <c r="M421" s="1"/>
      <c r="N421" s="1"/>
      <c r="O421" s="1"/>
      <c r="P421" s="22"/>
    </row>
    <row r="422" spans="7:16" x14ac:dyDescent="0.25">
      <c r="G422" s="23"/>
      <c r="H422" s="4"/>
      <c r="I422" s="21"/>
      <c r="J422" s="1"/>
      <c r="K422" s="1"/>
      <c r="L422" s="1"/>
      <c r="M422" s="1"/>
      <c r="N422" s="1"/>
      <c r="O422" s="1"/>
      <c r="P422" s="22"/>
    </row>
    <row r="423" spans="7:16" x14ac:dyDescent="0.25">
      <c r="G423" s="23"/>
      <c r="H423" s="4"/>
      <c r="I423" s="21"/>
      <c r="J423" s="1"/>
      <c r="K423" s="1"/>
      <c r="L423" s="1"/>
      <c r="M423" s="1"/>
      <c r="N423" s="1"/>
      <c r="O423" s="1"/>
      <c r="P423" s="22"/>
    </row>
    <row r="424" spans="7:16" x14ac:dyDescent="0.25">
      <c r="G424" s="23"/>
      <c r="H424" s="4"/>
      <c r="I424" s="21"/>
      <c r="J424" s="1"/>
      <c r="K424" s="1"/>
      <c r="L424" s="1"/>
      <c r="M424" s="1"/>
      <c r="N424" s="1"/>
      <c r="O424" s="1"/>
      <c r="P424" s="22"/>
    </row>
    <row r="425" spans="7:16" x14ac:dyDescent="0.25">
      <c r="G425" s="23"/>
      <c r="H425" s="4"/>
      <c r="I425" s="21"/>
      <c r="J425" s="1"/>
      <c r="K425" s="1"/>
      <c r="L425" s="1"/>
      <c r="M425" s="1"/>
      <c r="N425" s="1"/>
      <c r="O425" s="1"/>
      <c r="P425" s="22"/>
    </row>
    <row r="426" spans="7:16" x14ac:dyDescent="0.25">
      <c r="G426" s="23"/>
      <c r="H426" s="4"/>
      <c r="I426" s="21"/>
      <c r="J426" s="1"/>
      <c r="K426" s="1"/>
      <c r="L426" s="1"/>
      <c r="M426" s="1"/>
      <c r="N426" s="1"/>
      <c r="O426" s="1"/>
      <c r="P426" s="22"/>
    </row>
    <row r="427" spans="7:16" x14ac:dyDescent="0.25">
      <c r="G427" s="23"/>
      <c r="H427" s="4"/>
      <c r="I427" s="21"/>
      <c r="J427" s="1"/>
      <c r="K427" s="1"/>
      <c r="L427" s="1"/>
      <c r="M427" s="1"/>
      <c r="N427" s="1"/>
      <c r="O427" s="1"/>
      <c r="P427" s="22"/>
    </row>
    <row r="428" spans="7:16" x14ac:dyDescent="0.25">
      <c r="G428" s="23"/>
      <c r="H428" s="4"/>
      <c r="I428" s="21"/>
      <c r="J428" s="1"/>
      <c r="K428" s="1"/>
      <c r="L428" s="1"/>
      <c r="M428" s="1"/>
      <c r="N428" s="1"/>
      <c r="O428" s="1"/>
      <c r="P428" s="22"/>
    </row>
    <row r="429" spans="7:16" x14ac:dyDescent="0.25">
      <c r="G429" s="23"/>
      <c r="H429" s="4"/>
      <c r="I429" s="21"/>
      <c r="J429" s="1"/>
      <c r="K429" s="1"/>
      <c r="L429" s="1"/>
      <c r="M429" s="1"/>
      <c r="N429" s="1"/>
      <c r="O429" s="1"/>
      <c r="P429" s="22"/>
    </row>
    <row r="430" spans="7:16" x14ac:dyDescent="0.25">
      <c r="G430" s="23"/>
      <c r="H430" s="4"/>
      <c r="I430" s="21"/>
      <c r="J430" s="1"/>
      <c r="K430" s="1"/>
      <c r="L430" s="1"/>
      <c r="M430" s="1"/>
      <c r="N430" s="1"/>
      <c r="O430" s="1"/>
      <c r="P430" s="22"/>
    </row>
    <row r="431" spans="7:16" x14ac:dyDescent="0.25">
      <c r="G431" s="23"/>
      <c r="H431" s="4"/>
      <c r="I431" s="21"/>
      <c r="J431" s="1"/>
      <c r="K431" s="1"/>
      <c r="L431" s="1"/>
      <c r="M431" s="1"/>
      <c r="N431" s="1"/>
      <c r="O431" s="1"/>
      <c r="P431" s="22"/>
    </row>
    <row r="432" spans="7:16" x14ac:dyDescent="0.25">
      <c r="G432" s="23"/>
      <c r="H432" s="4"/>
      <c r="I432" s="21"/>
      <c r="J432" s="1"/>
      <c r="K432" s="1"/>
      <c r="L432" s="1"/>
      <c r="M432" s="1"/>
      <c r="N432" s="1"/>
      <c r="O432" s="1"/>
      <c r="P432" s="22"/>
    </row>
    <row r="433" spans="7:16" x14ac:dyDescent="0.25">
      <c r="G433" s="23"/>
      <c r="H433" s="4"/>
      <c r="I433" s="21"/>
      <c r="J433" s="1"/>
      <c r="K433" s="1"/>
      <c r="L433" s="1"/>
      <c r="M433" s="1"/>
      <c r="N433" s="1"/>
      <c r="O433" s="1"/>
      <c r="P433" s="22"/>
    </row>
    <row r="434" spans="7:16" x14ac:dyDescent="0.25">
      <c r="G434" s="23"/>
      <c r="H434" s="4"/>
      <c r="I434" s="21"/>
      <c r="J434" s="1"/>
      <c r="K434" s="1"/>
      <c r="L434" s="1"/>
      <c r="M434" s="1"/>
      <c r="N434" s="1"/>
      <c r="O434" s="1"/>
      <c r="P434" s="22"/>
    </row>
    <row r="435" spans="7:16" x14ac:dyDescent="0.25">
      <c r="G435" s="23"/>
      <c r="H435" s="4"/>
      <c r="I435" s="21"/>
      <c r="J435" s="1"/>
      <c r="K435" s="1"/>
      <c r="L435" s="1"/>
      <c r="M435" s="1"/>
      <c r="N435" s="1"/>
      <c r="O435" s="1"/>
      <c r="P435" s="22"/>
    </row>
    <row r="436" spans="7:16" x14ac:dyDescent="0.25">
      <c r="G436" s="23"/>
      <c r="H436" s="4"/>
      <c r="I436" s="21"/>
      <c r="J436" s="1"/>
      <c r="K436" s="1"/>
      <c r="L436" s="1"/>
      <c r="M436" s="1"/>
      <c r="N436" s="1"/>
      <c r="O436" s="1"/>
      <c r="P436" s="22"/>
    </row>
    <row r="437" spans="7:16" x14ac:dyDescent="0.25">
      <c r="G437" s="23"/>
      <c r="H437" s="4"/>
      <c r="I437" s="21"/>
      <c r="J437" s="1"/>
      <c r="K437" s="1"/>
      <c r="L437" s="1"/>
      <c r="M437" s="1"/>
      <c r="N437" s="1"/>
      <c r="O437" s="1"/>
      <c r="P437" s="22"/>
    </row>
    <row r="438" spans="7:16" x14ac:dyDescent="0.25">
      <c r="G438" s="23"/>
      <c r="H438" s="4"/>
      <c r="I438" s="21"/>
      <c r="J438" s="1"/>
      <c r="K438" s="1"/>
      <c r="L438" s="1"/>
      <c r="M438" s="1"/>
      <c r="N438" s="1"/>
      <c r="O438" s="1"/>
      <c r="P438" s="22"/>
    </row>
    <row r="439" spans="7:16" x14ac:dyDescent="0.25">
      <c r="G439" s="23"/>
      <c r="H439" s="4"/>
      <c r="I439" s="21"/>
      <c r="J439" s="1"/>
      <c r="K439" s="1"/>
      <c r="L439" s="1"/>
      <c r="M439" s="1"/>
      <c r="N439" s="1"/>
      <c r="O439" s="1"/>
      <c r="P439" s="22"/>
    </row>
    <row r="440" spans="7:16" x14ac:dyDescent="0.25">
      <c r="G440" s="23"/>
      <c r="H440" s="4"/>
      <c r="I440" s="21"/>
      <c r="J440" s="1"/>
      <c r="K440" s="1"/>
      <c r="L440" s="1"/>
      <c r="M440" s="1"/>
      <c r="N440" s="1"/>
      <c r="O440" s="1"/>
      <c r="P440" s="22"/>
    </row>
    <row r="441" spans="7:16" x14ac:dyDescent="0.25">
      <c r="G441" s="23"/>
      <c r="H441" s="4"/>
      <c r="I441" s="21"/>
      <c r="J441" s="1"/>
      <c r="K441" s="1"/>
      <c r="L441" s="1"/>
      <c r="M441" s="1"/>
      <c r="N441" s="1"/>
      <c r="O441" s="1"/>
      <c r="P441" s="22"/>
    </row>
    <row r="442" spans="7:16" x14ac:dyDescent="0.25">
      <c r="G442" s="23"/>
      <c r="H442" s="4"/>
      <c r="I442" s="21"/>
      <c r="J442" s="1"/>
      <c r="K442" s="1"/>
      <c r="L442" s="1"/>
      <c r="M442" s="1"/>
      <c r="N442" s="1"/>
      <c r="O442" s="1"/>
      <c r="P442" s="22"/>
    </row>
    <row r="443" spans="7:16" x14ac:dyDescent="0.25">
      <c r="G443" s="23"/>
      <c r="H443" s="4"/>
      <c r="I443" s="21"/>
      <c r="J443" s="1"/>
      <c r="K443" s="1"/>
      <c r="L443" s="1"/>
      <c r="M443" s="1"/>
      <c r="N443" s="1"/>
      <c r="O443" s="1"/>
      <c r="P443" s="22"/>
    </row>
    <row r="444" spans="7:16" x14ac:dyDescent="0.25">
      <c r="G444" s="23"/>
      <c r="H444" s="4"/>
      <c r="I444" s="21"/>
      <c r="J444" s="1"/>
      <c r="K444" s="1"/>
      <c r="L444" s="1"/>
      <c r="M444" s="1"/>
      <c r="N444" s="1"/>
      <c r="O444" s="1"/>
      <c r="P444" s="22"/>
    </row>
    <row r="445" spans="7:16" x14ac:dyDescent="0.25">
      <c r="G445" s="23"/>
      <c r="H445" s="4"/>
      <c r="I445" s="21"/>
      <c r="J445" s="1"/>
      <c r="K445" s="1"/>
      <c r="L445" s="1"/>
      <c r="M445" s="1"/>
      <c r="N445" s="1"/>
      <c r="O445" s="1"/>
      <c r="P445" s="22"/>
    </row>
    <row r="446" spans="7:16" x14ac:dyDescent="0.25">
      <c r="G446" s="23"/>
      <c r="H446" s="4"/>
      <c r="I446" s="21"/>
      <c r="J446" s="1"/>
      <c r="K446" s="1"/>
      <c r="L446" s="1"/>
      <c r="M446" s="1"/>
      <c r="N446" s="1"/>
      <c r="O446" s="1"/>
      <c r="P446" s="22"/>
    </row>
    <row r="447" spans="7:16" x14ac:dyDescent="0.25">
      <c r="G447" s="23"/>
      <c r="H447" s="4"/>
      <c r="I447" s="21"/>
      <c r="J447" s="1"/>
      <c r="K447" s="1"/>
      <c r="L447" s="1"/>
      <c r="M447" s="1"/>
      <c r="N447" s="1"/>
      <c r="O447" s="1"/>
      <c r="P447" s="22"/>
    </row>
    <row r="448" spans="7:16" x14ac:dyDescent="0.25">
      <c r="G448" s="23"/>
      <c r="H448" s="4"/>
      <c r="I448" s="21"/>
      <c r="J448" s="1"/>
      <c r="K448" s="1"/>
      <c r="L448" s="1"/>
      <c r="M448" s="1"/>
      <c r="N448" s="1"/>
      <c r="O448" s="1"/>
      <c r="P448" s="22"/>
    </row>
    <row r="449" spans="7:16" x14ac:dyDescent="0.25">
      <c r="G449" s="23"/>
      <c r="H449" s="4"/>
      <c r="I449" s="21"/>
      <c r="J449" s="1"/>
      <c r="K449" s="1"/>
      <c r="L449" s="1"/>
      <c r="M449" s="1"/>
      <c r="N449" s="1"/>
      <c r="O449" s="1"/>
      <c r="P449" s="22"/>
    </row>
    <row r="450" spans="7:16" x14ac:dyDescent="0.25">
      <c r="G450" s="23"/>
      <c r="H450" s="4"/>
      <c r="I450" s="21"/>
      <c r="J450" s="1"/>
      <c r="K450" s="1"/>
      <c r="L450" s="1"/>
      <c r="M450" s="1"/>
      <c r="N450" s="1"/>
      <c r="O450" s="1"/>
      <c r="P450" s="22"/>
    </row>
    <row r="451" spans="7:16" x14ac:dyDescent="0.25">
      <c r="G451" s="23"/>
      <c r="H451" s="4"/>
      <c r="I451" s="21"/>
      <c r="J451" s="1"/>
      <c r="K451" s="1"/>
      <c r="L451" s="1"/>
      <c r="M451" s="1"/>
      <c r="N451" s="1"/>
      <c r="O451" s="1"/>
      <c r="P451" s="22"/>
    </row>
    <row r="452" spans="7:16" x14ac:dyDescent="0.25">
      <c r="G452" s="23"/>
      <c r="H452" s="4"/>
      <c r="I452" s="21"/>
      <c r="J452" s="1"/>
      <c r="K452" s="1"/>
      <c r="L452" s="1"/>
      <c r="M452" s="1"/>
      <c r="N452" s="1"/>
      <c r="O452" s="1"/>
      <c r="P452" s="22"/>
    </row>
    <row r="453" spans="7:16" x14ac:dyDescent="0.25">
      <c r="G453" s="23"/>
      <c r="H453" s="4"/>
      <c r="I453" s="21"/>
      <c r="J453" s="1"/>
      <c r="K453" s="1"/>
      <c r="L453" s="1"/>
      <c r="M453" s="1"/>
      <c r="N453" s="1"/>
      <c r="O453" s="1"/>
      <c r="P453" s="22"/>
    </row>
    <row r="454" spans="7:16" x14ac:dyDescent="0.25">
      <c r="G454" s="23"/>
      <c r="H454" s="4"/>
      <c r="I454" s="21"/>
      <c r="J454" s="1"/>
      <c r="K454" s="1"/>
      <c r="L454" s="1"/>
      <c r="M454" s="1"/>
      <c r="N454" s="1"/>
      <c r="O454" s="1"/>
      <c r="P454" s="22"/>
    </row>
    <row r="455" spans="7:16" x14ac:dyDescent="0.25">
      <c r="G455" s="23"/>
      <c r="H455" s="4"/>
      <c r="I455" s="21"/>
      <c r="J455" s="1"/>
      <c r="K455" s="1"/>
      <c r="L455" s="1"/>
      <c r="M455" s="1"/>
      <c r="N455" s="1"/>
      <c r="O455" s="1"/>
      <c r="P455" s="22"/>
    </row>
    <row r="456" spans="7:16" x14ac:dyDescent="0.25">
      <c r="G456" s="23"/>
      <c r="H456" s="4"/>
      <c r="I456" s="21"/>
      <c r="J456" s="1"/>
      <c r="K456" s="1"/>
      <c r="L456" s="1"/>
      <c r="M456" s="1"/>
      <c r="N456" s="1"/>
      <c r="O456" s="1"/>
      <c r="P456" s="22"/>
    </row>
    <row r="457" spans="7:16" x14ac:dyDescent="0.25">
      <c r="G457" s="23"/>
      <c r="H457" s="4"/>
      <c r="I457" s="21"/>
      <c r="J457" s="1"/>
      <c r="K457" s="1"/>
      <c r="L457" s="1"/>
      <c r="M457" s="1"/>
      <c r="N457" s="1"/>
      <c r="O457" s="1"/>
      <c r="P457" s="22"/>
    </row>
    <row r="458" spans="7:16" x14ac:dyDescent="0.25">
      <c r="G458" s="23"/>
      <c r="H458" s="4"/>
      <c r="I458" s="21"/>
      <c r="J458" s="1"/>
      <c r="K458" s="1"/>
      <c r="L458" s="1"/>
      <c r="M458" s="1"/>
      <c r="N458" s="1"/>
      <c r="O458" s="1"/>
      <c r="P458" s="22"/>
    </row>
    <row r="459" spans="7:16" x14ac:dyDescent="0.25">
      <c r="G459" s="23"/>
      <c r="H459" s="4"/>
      <c r="I459" s="21"/>
      <c r="J459" s="1"/>
      <c r="K459" s="1"/>
      <c r="L459" s="1"/>
      <c r="M459" s="1"/>
      <c r="N459" s="1"/>
      <c r="O459" s="1"/>
      <c r="P459" s="22"/>
    </row>
    <row r="460" spans="7:16" x14ac:dyDescent="0.25">
      <c r="G460" s="23"/>
      <c r="H460" s="4"/>
      <c r="I460" s="21"/>
      <c r="J460" s="1"/>
      <c r="K460" s="1"/>
      <c r="L460" s="1"/>
      <c r="M460" s="1"/>
      <c r="N460" s="1"/>
      <c r="O460" s="1"/>
      <c r="P460" s="22"/>
    </row>
    <row r="461" spans="7:16" x14ac:dyDescent="0.25">
      <c r="G461" s="23"/>
      <c r="H461" s="4"/>
      <c r="I461" s="21"/>
      <c r="J461" s="1"/>
      <c r="K461" s="1"/>
      <c r="L461" s="1"/>
      <c r="M461" s="1"/>
      <c r="N461" s="1"/>
      <c r="O461" s="1"/>
      <c r="P461" s="22"/>
    </row>
    <row r="462" spans="7:16" x14ac:dyDescent="0.25">
      <c r="G462" s="23"/>
      <c r="H462" s="4"/>
      <c r="I462" s="21"/>
      <c r="J462" s="1"/>
      <c r="K462" s="1"/>
      <c r="L462" s="1"/>
      <c r="M462" s="1"/>
      <c r="N462" s="1"/>
      <c r="O462" s="1"/>
      <c r="P462" s="22"/>
    </row>
    <row r="463" spans="7:16" x14ac:dyDescent="0.25">
      <c r="G463" s="23"/>
      <c r="H463" s="4"/>
      <c r="I463" s="21"/>
      <c r="J463" s="1"/>
      <c r="K463" s="1"/>
      <c r="L463" s="1"/>
      <c r="M463" s="1"/>
      <c r="N463" s="1"/>
      <c r="O463" s="1"/>
      <c r="P463" s="22"/>
    </row>
    <row r="464" spans="7:16" x14ac:dyDescent="0.25">
      <c r="G464" s="23"/>
      <c r="H464" s="4"/>
      <c r="I464" s="21"/>
      <c r="J464" s="1"/>
      <c r="K464" s="1"/>
      <c r="L464" s="1"/>
      <c r="M464" s="1"/>
      <c r="N464" s="1"/>
      <c r="O464" s="1"/>
      <c r="P464" s="22"/>
    </row>
    <row r="465" spans="7:16" x14ac:dyDescent="0.25">
      <c r="G465" s="23"/>
      <c r="H465" s="4"/>
      <c r="I465" s="21"/>
      <c r="J465" s="1"/>
      <c r="K465" s="1"/>
      <c r="L465" s="1"/>
      <c r="M465" s="1"/>
      <c r="N465" s="1"/>
      <c r="O465" s="1"/>
      <c r="P465" s="22"/>
    </row>
    <row r="466" spans="7:16" x14ac:dyDescent="0.25">
      <c r="G466" s="23"/>
      <c r="H466" s="4"/>
      <c r="I466" s="21"/>
      <c r="J466" s="1"/>
      <c r="K466" s="1"/>
      <c r="L466" s="1"/>
      <c r="M466" s="1"/>
      <c r="N466" s="1"/>
      <c r="O466" s="1"/>
      <c r="P466" s="22"/>
    </row>
    <row r="467" spans="7:16" x14ac:dyDescent="0.25">
      <c r="G467" s="23"/>
      <c r="H467" s="4"/>
      <c r="I467" s="21"/>
      <c r="J467" s="1"/>
      <c r="K467" s="1"/>
      <c r="L467" s="1"/>
      <c r="M467" s="1"/>
      <c r="N467" s="1"/>
      <c r="O467" s="1"/>
      <c r="P467" s="22"/>
    </row>
    <row r="468" spans="7:16" x14ac:dyDescent="0.25">
      <c r="G468" s="23"/>
      <c r="H468" s="4"/>
      <c r="I468" s="21"/>
      <c r="J468" s="1"/>
      <c r="K468" s="1"/>
      <c r="L468" s="1"/>
      <c r="M468" s="1"/>
      <c r="N468" s="1"/>
      <c r="O468" s="1"/>
      <c r="P468" s="22"/>
    </row>
    <row r="469" spans="7:16" x14ac:dyDescent="0.25">
      <c r="G469" s="23"/>
      <c r="H469" s="4"/>
      <c r="I469" s="21"/>
      <c r="J469" s="1"/>
      <c r="K469" s="1"/>
      <c r="L469" s="1"/>
      <c r="M469" s="1"/>
      <c r="N469" s="1"/>
      <c r="O469" s="1"/>
      <c r="P469" s="22"/>
    </row>
    <row r="470" spans="7:16" x14ac:dyDescent="0.25">
      <c r="G470" s="23"/>
      <c r="H470" s="4"/>
      <c r="I470" s="21"/>
      <c r="J470" s="1"/>
      <c r="K470" s="1"/>
      <c r="L470" s="1"/>
      <c r="M470" s="1"/>
      <c r="N470" s="1"/>
      <c r="O470" s="1"/>
      <c r="P470" s="22"/>
    </row>
    <row r="471" spans="7:16" x14ac:dyDescent="0.25">
      <c r="G471" s="23"/>
      <c r="H471" s="4"/>
      <c r="I471" s="21"/>
      <c r="J471" s="1"/>
      <c r="K471" s="1"/>
      <c r="L471" s="1"/>
      <c r="M471" s="1"/>
      <c r="N471" s="1"/>
      <c r="O471" s="1"/>
      <c r="P471" s="22"/>
    </row>
    <row r="472" spans="7:16" x14ac:dyDescent="0.25">
      <c r="G472" s="23"/>
      <c r="H472" s="4"/>
      <c r="I472" s="21"/>
      <c r="J472" s="1"/>
      <c r="K472" s="1"/>
      <c r="L472" s="1"/>
      <c r="M472" s="1"/>
      <c r="N472" s="1"/>
      <c r="O472" s="1"/>
      <c r="P472" s="22"/>
    </row>
    <row r="473" spans="7:16" x14ac:dyDescent="0.25">
      <c r="G473" s="23"/>
      <c r="H473" s="4"/>
      <c r="I473" s="21"/>
      <c r="J473" s="1"/>
      <c r="K473" s="1"/>
      <c r="L473" s="1"/>
      <c r="M473" s="1"/>
      <c r="N473" s="1"/>
      <c r="O473" s="1"/>
      <c r="P473" s="22"/>
    </row>
    <row r="474" spans="7:16" x14ac:dyDescent="0.25">
      <c r="G474" s="23"/>
      <c r="H474" s="4"/>
      <c r="I474" s="21"/>
      <c r="J474" s="1"/>
      <c r="K474" s="1"/>
      <c r="L474" s="1"/>
      <c r="M474" s="1"/>
      <c r="N474" s="1"/>
      <c r="O474" s="1"/>
      <c r="P474" s="22"/>
    </row>
    <row r="475" spans="7:16" x14ac:dyDescent="0.25">
      <c r="G475" s="23"/>
      <c r="H475" s="4"/>
      <c r="I475" s="21"/>
      <c r="J475" s="1"/>
      <c r="K475" s="1"/>
      <c r="L475" s="1"/>
      <c r="M475" s="1"/>
      <c r="N475" s="1"/>
      <c r="O475" s="1"/>
      <c r="P475" s="22"/>
    </row>
    <row r="476" spans="7:16" x14ac:dyDescent="0.25">
      <c r="G476" s="23"/>
      <c r="H476" s="4"/>
      <c r="I476" s="21"/>
      <c r="J476" s="1"/>
      <c r="K476" s="1"/>
      <c r="L476" s="1"/>
      <c r="M476" s="1"/>
      <c r="N476" s="1"/>
      <c r="O476" s="1"/>
      <c r="P476" s="22"/>
    </row>
    <row r="477" spans="7:16" x14ac:dyDescent="0.25">
      <c r="G477" s="23"/>
      <c r="H477" s="4"/>
      <c r="I477" s="21"/>
      <c r="J477" s="1"/>
      <c r="K477" s="1"/>
      <c r="L477" s="1"/>
      <c r="M477" s="1"/>
      <c r="N477" s="1"/>
      <c r="O477" s="1"/>
      <c r="P477" s="22"/>
    </row>
    <row r="478" spans="7:16" x14ac:dyDescent="0.25">
      <c r="G478" s="23"/>
      <c r="H478" s="4"/>
      <c r="I478" s="21"/>
      <c r="J478" s="1"/>
      <c r="K478" s="1"/>
      <c r="L478" s="1"/>
      <c r="M478" s="1"/>
      <c r="N478" s="1"/>
      <c r="O478" s="1"/>
      <c r="P478" s="22"/>
    </row>
    <row r="479" spans="7:16" x14ac:dyDescent="0.25">
      <c r="G479" s="23"/>
      <c r="H479" s="4"/>
      <c r="I479" s="21"/>
      <c r="J479" s="1"/>
      <c r="K479" s="1"/>
      <c r="L479" s="1"/>
      <c r="M479" s="1"/>
      <c r="N479" s="1"/>
      <c r="O479" s="1"/>
      <c r="P479" s="22"/>
    </row>
    <row r="480" spans="7:16" x14ac:dyDescent="0.25">
      <c r="G480" s="23"/>
      <c r="H480" s="4"/>
      <c r="I480" s="21"/>
      <c r="J480" s="1"/>
      <c r="K480" s="1"/>
      <c r="L480" s="1"/>
      <c r="M480" s="1"/>
      <c r="N480" s="1"/>
      <c r="O480" s="1"/>
      <c r="P480" s="22"/>
    </row>
    <row r="481" spans="7:16" x14ac:dyDescent="0.25">
      <c r="G481" s="23"/>
      <c r="H481" s="4"/>
      <c r="I481" s="21"/>
      <c r="J481" s="1"/>
      <c r="K481" s="1"/>
      <c r="L481" s="1"/>
      <c r="M481" s="1"/>
      <c r="N481" s="1"/>
      <c r="O481" s="1"/>
      <c r="P481" s="22"/>
    </row>
    <row r="482" spans="7:16" x14ac:dyDescent="0.25">
      <c r="G482" s="23"/>
      <c r="H482" s="4"/>
      <c r="I482" s="21"/>
      <c r="J482" s="1"/>
      <c r="K482" s="1"/>
      <c r="L482" s="1"/>
      <c r="M482" s="1"/>
      <c r="N482" s="1"/>
      <c r="O482" s="1"/>
      <c r="P482" s="22"/>
    </row>
    <row r="483" spans="7:16" x14ac:dyDescent="0.25">
      <c r="G483" s="23"/>
      <c r="H483" s="4"/>
      <c r="I483" s="21"/>
      <c r="J483" s="1"/>
      <c r="K483" s="1"/>
      <c r="L483" s="1"/>
      <c r="M483" s="1"/>
      <c r="N483" s="1"/>
      <c r="O483" s="1"/>
      <c r="P483" s="22"/>
    </row>
    <row r="484" spans="7:16" x14ac:dyDescent="0.25">
      <c r="G484" s="23"/>
      <c r="H484" s="4"/>
      <c r="I484" s="21"/>
      <c r="J484" s="1"/>
      <c r="K484" s="1"/>
      <c r="L484" s="1"/>
      <c r="M484" s="1"/>
      <c r="N484" s="1"/>
      <c r="O484" s="1"/>
      <c r="P484" s="22"/>
    </row>
    <row r="485" spans="7:16" x14ac:dyDescent="0.25">
      <c r="G485" s="23"/>
      <c r="H485" s="4"/>
      <c r="I485" s="21"/>
      <c r="J485" s="1"/>
      <c r="K485" s="1"/>
      <c r="L485" s="1"/>
      <c r="M485" s="1"/>
      <c r="N485" s="1"/>
      <c r="O485" s="1"/>
      <c r="P485" s="22"/>
    </row>
    <row r="486" spans="7:16" x14ac:dyDescent="0.25">
      <c r="G486" s="23"/>
      <c r="H486" s="4"/>
      <c r="I486" s="21"/>
      <c r="J486" s="1"/>
      <c r="K486" s="1"/>
      <c r="L486" s="1"/>
      <c r="M486" s="1"/>
      <c r="N486" s="1"/>
      <c r="O486" s="1"/>
      <c r="P486" s="22"/>
    </row>
    <row r="487" spans="7:16" x14ac:dyDescent="0.25">
      <c r="G487" s="23"/>
      <c r="H487" s="4"/>
      <c r="I487" s="21"/>
      <c r="J487" s="1"/>
      <c r="K487" s="1"/>
      <c r="L487" s="1"/>
      <c r="M487" s="1"/>
      <c r="N487" s="1"/>
      <c r="O487" s="1"/>
      <c r="P487" s="22"/>
    </row>
    <row r="488" spans="7:16" x14ac:dyDescent="0.25">
      <c r="G488" s="23"/>
      <c r="H488" s="4"/>
      <c r="I488" s="21"/>
      <c r="J488" s="1"/>
      <c r="K488" s="1"/>
      <c r="L488" s="1"/>
      <c r="M488" s="1"/>
      <c r="N488" s="1"/>
      <c r="O488" s="1"/>
      <c r="P488" s="22"/>
    </row>
    <row r="489" spans="7:16" x14ac:dyDescent="0.25">
      <c r="G489" s="23"/>
      <c r="H489" s="4"/>
      <c r="I489" s="21"/>
      <c r="J489" s="1"/>
      <c r="K489" s="1"/>
      <c r="L489" s="1"/>
      <c r="M489" s="1"/>
      <c r="N489" s="1"/>
      <c r="O489" s="1"/>
      <c r="P489" s="22"/>
    </row>
    <row r="490" spans="7:16" x14ac:dyDescent="0.25">
      <c r="G490" s="23"/>
      <c r="H490" s="4"/>
      <c r="I490" s="21"/>
      <c r="J490" s="1"/>
      <c r="K490" s="1"/>
      <c r="L490" s="1"/>
      <c r="M490" s="1"/>
      <c r="N490" s="1"/>
      <c r="O490" s="1"/>
      <c r="P490" s="22"/>
    </row>
    <row r="491" spans="7:16" x14ac:dyDescent="0.25">
      <c r="G491" s="23"/>
      <c r="H491" s="4"/>
      <c r="I491" s="21"/>
      <c r="J491" s="1"/>
      <c r="K491" s="1"/>
      <c r="L491" s="1"/>
      <c r="M491" s="1"/>
      <c r="N491" s="1"/>
      <c r="O491" s="1"/>
      <c r="P491" s="22"/>
    </row>
    <row r="492" spans="7:16" x14ac:dyDescent="0.25">
      <c r="G492" s="23"/>
      <c r="H492" s="4"/>
      <c r="I492" s="21"/>
      <c r="J492" s="1"/>
      <c r="K492" s="1"/>
      <c r="L492" s="1"/>
      <c r="M492" s="1"/>
      <c r="N492" s="1"/>
      <c r="O492" s="1"/>
      <c r="P492" s="22"/>
    </row>
    <row r="493" spans="7:16" x14ac:dyDescent="0.25">
      <c r="G493" s="23"/>
      <c r="H493" s="4"/>
      <c r="I493" s="21"/>
      <c r="J493" s="1"/>
      <c r="K493" s="1"/>
      <c r="L493" s="1"/>
      <c r="M493" s="1"/>
      <c r="N493" s="1"/>
      <c r="O493" s="1"/>
      <c r="P493" s="22"/>
    </row>
    <row r="494" spans="7:16" x14ac:dyDescent="0.25">
      <c r="G494" s="23"/>
      <c r="H494" s="4"/>
      <c r="I494" s="21"/>
      <c r="J494" s="1"/>
      <c r="K494" s="1"/>
      <c r="L494" s="1"/>
      <c r="M494" s="1"/>
      <c r="N494" s="1"/>
      <c r="O494" s="1"/>
      <c r="P494" s="22"/>
    </row>
    <row r="495" spans="7:16" x14ac:dyDescent="0.25">
      <c r="G495" s="23"/>
      <c r="H495" s="4"/>
      <c r="I495" s="21"/>
      <c r="J495" s="1"/>
      <c r="K495" s="1"/>
      <c r="L495" s="1"/>
      <c r="M495" s="1"/>
      <c r="N495" s="1"/>
      <c r="O495" s="1"/>
      <c r="P495" s="22"/>
    </row>
    <row r="496" spans="7:16" x14ac:dyDescent="0.25">
      <c r="G496" s="23"/>
      <c r="H496" s="4"/>
      <c r="I496" s="21"/>
      <c r="J496" s="1"/>
      <c r="K496" s="1"/>
      <c r="L496" s="1"/>
      <c r="M496" s="1"/>
      <c r="N496" s="1"/>
      <c r="O496" s="1"/>
      <c r="P496" s="22"/>
    </row>
    <row r="497" spans="7:16" x14ac:dyDescent="0.25">
      <c r="G497" s="23"/>
      <c r="H497" s="4"/>
      <c r="I497" s="21"/>
      <c r="J497" s="1"/>
      <c r="K497" s="1"/>
      <c r="L497" s="1"/>
      <c r="M497" s="1"/>
      <c r="N497" s="1"/>
      <c r="O497" s="1"/>
      <c r="P497" s="22"/>
    </row>
    <row r="498" spans="7:16" x14ac:dyDescent="0.25">
      <c r="G498" s="23"/>
      <c r="H498" s="4"/>
      <c r="I498" s="21"/>
      <c r="J498" s="1"/>
      <c r="K498" s="1"/>
      <c r="L498" s="1"/>
      <c r="M498" s="1"/>
      <c r="N498" s="1"/>
      <c r="O498" s="1"/>
      <c r="P498" s="22"/>
    </row>
    <row r="499" spans="7:16" x14ac:dyDescent="0.25">
      <c r="G499" s="23"/>
      <c r="H499" s="4"/>
      <c r="I499" s="21"/>
      <c r="J499" s="1"/>
      <c r="K499" s="1"/>
      <c r="L499" s="1"/>
      <c r="M499" s="1"/>
      <c r="N499" s="1"/>
      <c r="O499" s="1"/>
      <c r="P499" s="22"/>
    </row>
    <row r="500" spans="7:16" x14ac:dyDescent="0.25">
      <c r="G500" s="23"/>
      <c r="H500" s="4"/>
      <c r="I500" s="21"/>
      <c r="J500" s="1"/>
      <c r="K500" s="1"/>
      <c r="L500" s="1"/>
      <c r="M500" s="1"/>
      <c r="N500" s="1"/>
      <c r="O500" s="1"/>
      <c r="P500" s="22"/>
    </row>
    <row r="501" spans="7:16" x14ac:dyDescent="0.25">
      <c r="G501" s="23"/>
      <c r="H501" s="4"/>
      <c r="I501" s="21"/>
      <c r="J501" s="1"/>
      <c r="K501" s="1"/>
      <c r="L501" s="1"/>
      <c r="M501" s="1"/>
      <c r="N501" s="1"/>
      <c r="O501" s="1"/>
      <c r="P501" s="22"/>
    </row>
    <row r="502" spans="7:16" x14ac:dyDescent="0.25">
      <c r="G502" s="23"/>
      <c r="H502" s="4"/>
      <c r="I502" s="21"/>
      <c r="J502" s="1"/>
      <c r="K502" s="1"/>
      <c r="L502" s="1"/>
      <c r="M502" s="1"/>
      <c r="N502" s="1"/>
      <c r="O502" s="1"/>
      <c r="P502" s="22"/>
    </row>
    <row r="503" spans="7:16" x14ac:dyDescent="0.25">
      <c r="G503" s="23"/>
      <c r="H503" s="4"/>
      <c r="I503" s="21"/>
      <c r="J503" s="1"/>
      <c r="K503" s="1"/>
      <c r="L503" s="1"/>
      <c r="M503" s="1"/>
      <c r="N503" s="1"/>
      <c r="O503" s="1"/>
      <c r="P503" s="22"/>
    </row>
    <row r="504" spans="7:16" x14ac:dyDescent="0.25">
      <c r="G504" s="23"/>
      <c r="H504" s="4"/>
      <c r="I504" s="21"/>
      <c r="J504" s="1"/>
      <c r="K504" s="1"/>
      <c r="L504" s="1"/>
      <c r="M504" s="1"/>
      <c r="N504" s="1"/>
      <c r="O504" s="1"/>
      <c r="P504" s="22"/>
    </row>
    <row r="505" spans="7:16" x14ac:dyDescent="0.25">
      <c r="G505" s="23"/>
      <c r="H505" s="4"/>
      <c r="I505" s="21"/>
      <c r="J505" s="1"/>
      <c r="K505" s="1"/>
      <c r="L505" s="1"/>
      <c r="M505" s="1"/>
      <c r="N505" s="1"/>
      <c r="O505" s="1"/>
      <c r="P505" s="22"/>
    </row>
    <row r="506" spans="7:16" x14ac:dyDescent="0.25">
      <c r="G506" s="23"/>
      <c r="H506" s="4"/>
      <c r="I506" s="21"/>
      <c r="J506" s="1"/>
      <c r="K506" s="1"/>
      <c r="L506" s="1"/>
      <c r="M506" s="1"/>
      <c r="N506" s="1"/>
      <c r="O506" s="1"/>
      <c r="P506" s="22"/>
    </row>
    <row r="507" spans="7:16" x14ac:dyDescent="0.25">
      <c r="G507" s="23"/>
      <c r="H507" s="4"/>
      <c r="I507" s="21"/>
      <c r="J507" s="1"/>
      <c r="K507" s="1"/>
      <c r="L507" s="1"/>
      <c r="M507" s="1"/>
      <c r="N507" s="1"/>
      <c r="O507" s="1"/>
      <c r="P507" s="22"/>
    </row>
    <row r="508" spans="7:16" x14ac:dyDescent="0.25">
      <c r="G508" s="23"/>
      <c r="H508" s="4"/>
      <c r="I508" s="21"/>
      <c r="J508" s="1"/>
      <c r="K508" s="1"/>
      <c r="L508" s="1"/>
      <c r="M508" s="1"/>
      <c r="N508" s="1"/>
      <c r="O508" s="1"/>
      <c r="P508" s="22"/>
    </row>
    <row r="509" spans="7:16" x14ac:dyDescent="0.25">
      <c r="G509" s="23"/>
      <c r="H509" s="4"/>
      <c r="I509" s="21"/>
      <c r="J509" s="1"/>
      <c r="K509" s="1"/>
      <c r="L509" s="1"/>
      <c r="M509" s="1"/>
      <c r="N509" s="1"/>
      <c r="O509" s="1"/>
      <c r="P509" s="22"/>
    </row>
    <row r="510" spans="7:16" x14ac:dyDescent="0.25">
      <c r="G510" s="23"/>
      <c r="H510" s="4"/>
      <c r="I510" s="21"/>
      <c r="J510" s="1"/>
      <c r="K510" s="1"/>
      <c r="L510" s="1"/>
      <c r="M510" s="1"/>
      <c r="N510" s="1"/>
      <c r="O510" s="1"/>
      <c r="P510" s="22"/>
    </row>
    <row r="511" spans="7:16" x14ac:dyDescent="0.25">
      <c r="G511" s="23"/>
      <c r="H511" s="4"/>
      <c r="I511" s="21"/>
      <c r="J511" s="1"/>
      <c r="K511" s="1"/>
      <c r="L511" s="1"/>
      <c r="M511" s="1"/>
      <c r="N511" s="1"/>
      <c r="O511" s="1"/>
      <c r="P511" s="22"/>
    </row>
    <row r="512" spans="7:16" x14ac:dyDescent="0.25">
      <c r="G512" s="23"/>
      <c r="H512" s="4"/>
      <c r="I512" s="21"/>
      <c r="J512" s="1"/>
      <c r="K512" s="1"/>
      <c r="L512" s="1"/>
      <c r="M512" s="1"/>
      <c r="N512" s="1"/>
      <c r="O512" s="1"/>
      <c r="P512" s="22"/>
    </row>
    <row r="513" spans="7:16" x14ac:dyDescent="0.25">
      <c r="G513" s="23"/>
      <c r="H513" s="4"/>
      <c r="I513" s="21"/>
      <c r="J513" s="1"/>
      <c r="K513" s="1"/>
      <c r="L513" s="1"/>
      <c r="M513" s="1"/>
      <c r="N513" s="1"/>
      <c r="O513" s="1"/>
      <c r="P513" s="22"/>
    </row>
    <row r="514" spans="7:16" x14ac:dyDescent="0.25">
      <c r="G514" s="23"/>
      <c r="H514" s="4"/>
      <c r="I514" s="21"/>
      <c r="J514" s="1"/>
      <c r="K514" s="1"/>
      <c r="L514" s="1"/>
      <c r="M514" s="1"/>
      <c r="N514" s="1"/>
      <c r="O514" s="1"/>
      <c r="P514" s="22"/>
    </row>
    <row r="515" spans="7:16" x14ac:dyDescent="0.25">
      <c r="G515" s="23"/>
      <c r="H515" s="4"/>
      <c r="I515" s="21"/>
      <c r="J515" s="1"/>
      <c r="K515" s="1"/>
      <c r="L515" s="1"/>
      <c r="M515" s="1"/>
      <c r="N515" s="1"/>
      <c r="O515" s="1"/>
      <c r="P515" s="22"/>
    </row>
    <row r="516" spans="7:16" x14ac:dyDescent="0.25">
      <c r="G516" s="23"/>
      <c r="H516" s="4"/>
      <c r="I516" s="21"/>
      <c r="J516" s="1"/>
      <c r="K516" s="1"/>
      <c r="L516" s="1"/>
      <c r="M516" s="1"/>
      <c r="N516" s="1"/>
      <c r="O516" s="1"/>
      <c r="P516" s="22"/>
    </row>
    <row r="517" spans="7:16" x14ac:dyDescent="0.25">
      <c r="G517" s="23"/>
      <c r="H517" s="4"/>
      <c r="I517" s="21"/>
      <c r="J517" s="1"/>
      <c r="K517" s="1"/>
      <c r="L517" s="1"/>
      <c r="M517" s="1"/>
      <c r="N517" s="1"/>
      <c r="O517" s="1"/>
      <c r="P517" s="22"/>
    </row>
    <row r="518" spans="7:16" x14ac:dyDescent="0.25">
      <c r="G518" s="23"/>
      <c r="H518" s="4"/>
      <c r="I518" s="21"/>
      <c r="J518" s="1"/>
      <c r="K518" s="1"/>
      <c r="L518" s="1"/>
      <c r="M518" s="1"/>
      <c r="N518" s="1"/>
      <c r="O518" s="1"/>
      <c r="P518" s="22"/>
    </row>
    <row r="519" spans="7:16" x14ac:dyDescent="0.25">
      <c r="G519" s="23"/>
      <c r="H519" s="4"/>
      <c r="I519" s="21"/>
      <c r="J519" s="1"/>
      <c r="K519" s="1"/>
      <c r="L519" s="1"/>
      <c r="M519" s="1"/>
      <c r="N519" s="1"/>
      <c r="O519" s="1"/>
      <c r="P519" s="22"/>
    </row>
    <row r="520" spans="7:16" x14ac:dyDescent="0.25">
      <c r="G520" s="23"/>
      <c r="H520" s="4"/>
      <c r="I520" s="21"/>
      <c r="J520" s="1"/>
      <c r="K520" s="1"/>
      <c r="L520" s="1"/>
      <c r="M520" s="1"/>
      <c r="N520" s="1"/>
      <c r="O520" s="1"/>
      <c r="P520" s="22"/>
    </row>
    <row r="521" spans="7:16" x14ac:dyDescent="0.25">
      <c r="G521" s="23"/>
      <c r="H521" s="4"/>
      <c r="I521" s="21"/>
      <c r="J521" s="1"/>
      <c r="K521" s="1"/>
      <c r="L521" s="1"/>
      <c r="M521" s="1"/>
      <c r="N521" s="1"/>
      <c r="O521" s="1"/>
      <c r="P521" s="22"/>
    </row>
    <row r="522" spans="7:16" x14ac:dyDescent="0.25">
      <c r="G522" s="23"/>
      <c r="H522" s="4"/>
      <c r="I522" s="21"/>
      <c r="J522" s="1"/>
      <c r="K522" s="1"/>
      <c r="L522" s="1"/>
      <c r="M522" s="1"/>
      <c r="N522" s="1"/>
      <c r="O522" s="1"/>
      <c r="P522" s="22"/>
    </row>
    <row r="523" spans="7:16" x14ac:dyDescent="0.25">
      <c r="G523" s="23"/>
      <c r="H523" s="4"/>
      <c r="I523" s="21"/>
      <c r="J523" s="1"/>
      <c r="K523" s="1"/>
      <c r="L523" s="1"/>
      <c r="M523" s="1"/>
      <c r="N523" s="1"/>
      <c r="O523" s="1"/>
      <c r="P523" s="22"/>
    </row>
    <row r="524" spans="7:16" x14ac:dyDescent="0.25">
      <c r="G524" s="23"/>
      <c r="H524" s="4"/>
      <c r="I524" s="21"/>
      <c r="J524" s="1"/>
      <c r="K524" s="1"/>
      <c r="L524" s="1"/>
      <c r="M524" s="1"/>
      <c r="N524" s="1"/>
      <c r="O524" s="1"/>
      <c r="P524" s="22"/>
    </row>
    <row r="525" spans="7:16" x14ac:dyDescent="0.25">
      <c r="G525" s="23"/>
      <c r="H525" s="4"/>
      <c r="I525" s="21"/>
      <c r="J525" s="1"/>
      <c r="K525" s="1"/>
      <c r="L525" s="1"/>
      <c r="M525" s="1"/>
      <c r="N525" s="1"/>
      <c r="O525" s="1"/>
      <c r="P525" s="22"/>
    </row>
    <row r="526" spans="7:16" x14ac:dyDescent="0.25">
      <c r="G526" s="23"/>
      <c r="H526" s="4"/>
      <c r="I526" s="21"/>
      <c r="J526" s="1"/>
      <c r="K526" s="1"/>
      <c r="L526" s="1"/>
      <c r="M526" s="1"/>
      <c r="N526" s="1"/>
      <c r="O526" s="1"/>
      <c r="P526" s="22"/>
    </row>
    <row r="527" spans="7:16" x14ac:dyDescent="0.25">
      <c r="G527" s="23"/>
      <c r="H527" s="4"/>
      <c r="I527" s="21"/>
      <c r="J527" s="1"/>
      <c r="K527" s="1"/>
      <c r="L527" s="1"/>
      <c r="M527" s="1"/>
      <c r="N527" s="1"/>
      <c r="O527" s="1"/>
      <c r="P527" s="22"/>
    </row>
    <row r="528" spans="7:16" x14ac:dyDescent="0.25">
      <c r="G528" s="23"/>
      <c r="H528" s="4"/>
      <c r="I528" s="21"/>
      <c r="J528" s="1"/>
      <c r="K528" s="1"/>
      <c r="L528" s="1"/>
      <c r="M528" s="1"/>
      <c r="N528" s="1"/>
      <c r="O528" s="1"/>
      <c r="P528" s="22"/>
    </row>
    <row r="529" spans="7:16" x14ac:dyDescent="0.25">
      <c r="G529" s="23"/>
      <c r="H529" s="4"/>
      <c r="I529" s="21"/>
      <c r="J529" s="1"/>
      <c r="K529" s="1"/>
      <c r="L529" s="1"/>
      <c r="M529" s="1"/>
      <c r="N529" s="1"/>
      <c r="O529" s="1"/>
      <c r="P529" s="22"/>
    </row>
    <row r="530" spans="7:16" x14ac:dyDescent="0.25">
      <c r="G530" s="23"/>
      <c r="H530" s="4"/>
      <c r="I530" s="21"/>
      <c r="J530" s="1"/>
      <c r="K530" s="1"/>
      <c r="L530" s="1"/>
      <c r="M530" s="1"/>
      <c r="N530" s="1"/>
      <c r="O530" s="1"/>
      <c r="P530" s="22"/>
    </row>
    <row r="531" spans="7:16" x14ac:dyDescent="0.25">
      <c r="G531" s="23"/>
      <c r="H531" s="4"/>
      <c r="I531" s="21"/>
      <c r="J531" s="1"/>
      <c r="K531" s="1"/>
      <c r="L531" s="1"/>
      <c r="M531" s="1"/>
      <c r="N531" s="1"/>
      <c r="O531" s="1"/>
      <c r="P531" s="22"/>
    </row>
    <row r="532" spans="7:16" x14ac:dyDescent="0.25">
      <c r="G532" s="23"/>
      <c r="H532" s="4"/>
      <c r="I532" s="21"/>
      <c r="J532" s="1"/>
      <c r="K532" s="1"/>
      <c r="L532" s="1"/>
      <c r="M532" s="1"/>
      <c r="N532" s="1"/>
      <c r="O532" s="1"/>
      <c r="P532" s="22"/>
    </row>
    <row r="533" spans="7:16" x14ac:dyDescent="0.25">
      <c r="G533" s="23"/>
      <c r="H533" s="4"/>
      <c r="I533" s="21"/>
      <c r="J533" s="1"/>
      <c r="K533" s="1"/>
      <c r="L533" s="1"/>
      <c r="M533" s="1"/>
      <c r="N533" s="1"/>
      <c r="O533" s="1"/>
      <c r="P533" s="22"/>
    </row>
    <row r="534" spans="7:16" x14ac:dyDescent="0.25">
      <c r="G534" s="23"/>
      <c r="H534" s="4"/>
      <c r="I534" s="21"/>
      <c r="J534" s="1"/>
      <c r="K534" s="1"/>
      <c r="L534" s="1"/>
      <c r="M534" s="1"/>
      <c r="N534" s="1"/>
      <c r="O534" s="1"/>
      <c r="P534" s="22"/>
    </row>
    <row r="535" spans="7:16" x14ac:dyDescent="0.25">
      <c r="G535" s="23"/>
      <c r="H535" s="4"/>
      <c r="I535" s="21"/>
      <c r="J535" s="1"/>
      <c r="K535" s="1"/>
      <c r="L535" s="1"/>
      <c r="M535" s="1"/>
      <c r="N535" s="1"/>
      <c r="O535" s="1"/>
      <c r="P535" s="22"/>
    </row>
    <row r="536" spans="7:16" x14ac:dyDescent="0.25">
      <c r="G536" s="23"/>
      <c r="H536" s="4"/>
      <c r="I536" s="21"/>
      <c r="J536" s="1"/>
      <c r="K536" s="1"/>
      <c r="L536" s="1"/>
      <c r="M536" s="1"/>
      <c r="N536" s="1"/>
      <c r="O536" s="1"/>
      <c r="P536" s="22"/>
    </row>
    <row r="537" spans="7:16" x14ac:dyDescent="0.25">
      <c r="G537" s="23"/>
      <c r="H537" s="4"/>
      <c r="I537" s="21"/>
      <c r="J537" s="1"/>
      <c r="K537" s="1"/>
      <c r="L537" s="1"/>
      <c r="M537" s="1"/>
      <c r="N537" s="1"/>
      <c r="O537" s="1"/>
      <c r="P537" s="22"/>
    </row>
    <row r="538" spans="7:16" x14ac:dyDescent="0.25">
      <c r="G538" s="23"/>
      <c r="H538" s="4"/>
      <c r="I538" s="21"/>
      <c r="J538" s="1"/>
      <c r="K538" s="1"/>
      <c r="L538" s="1"/>
      <c r="M538" s="1"/>
      <c r="N538" s="1"/>
      <c r="O538" s="1"/>
      <c r="P538" s="22"/>
    </row>
    <row r="539" spans="7:16" x14ac:dyDescent="0.25">
      <c r="G539" s="23"/>
      <c r="H539" s="4"/>
      <c r="I539" s="21"/>
      <c r="J539" s="1"/>
      <c r="K539" s="1"/>
      <c r="L539" s="1"/>
      <c r="M539" s="1"/>
      <c r="N539" s="1"/>
      <c r="O539" s="1"/>
      <c r="P539" s="22"/>
    </row>
    <row r="540" spans="7:16" x14ac:dyDescent="0.25">
      <c r="G540" s="23"/>
      <c r="H540" s="4"/>
      <c r="I540" s="21"/>
      <c r="J540" s="1"/>
      <c r="K540" s="1"/>
      <c r="L540" s="1"/>
      <c r="M540" s="1"/>
      <c r="N540" s="1"/>
      <c r="O540" s="1"/>
      <c r="P540" s="22"/>
    </row>
    <row r="541" spans="7:16" x14ac:dyDescent="0.25">
      <c r="G541" s="23"/>
      <c r="H541" s="4"/>
      <c r="I541" s="21"/>
      <c r="J541" s="1"/>
      <c r="K541" s="1"/>
      <c r="L541" s="1"/>
      <c r="M541" s="1"/>
      <c r="N541" s="1"/>
      <c r="O541" s="1"/>
      <c r="P541" s="22"/>
    </row>
    <row r="542" spans="7:16" x14ac:dyDescent="0.25">
      <c r="G542" s="23"/>
      <c r="H542" s="4"/>
      <c r="I542" s="21"/>
      <c r="J542" s="1"/>
      <c r="K542" s="1"/>
      <c r="L542" s="1"/>
      <c r="M542" s="1"/>
      <c r="N542" s="1"/>
      <c r="O542" s="1"/>
      <c r="P542" s="22"/>
    </row>
    <row r="543" spans="7:16" x14ac:dyDescent="0.25">
      <c r="G543" s="23"/>
      <c r="H543" s="4"/>
      <c r="I543" s="21"/>
      <c r="J543" s="1"/>
      <c r="K543" s="1"/>
      <c r="L543" s="1"/>
      <c r="M543" s="1"/>
      <c r="N543" s="1"/>
      <c r="O543" s="1"/>
      <c r="P543" s="22"/>
    </row>
    <row r="544" spans="7:16" x14ac:dyDescent="0.25">
      <c r="G544" s="23"/>
      <c r="H544" s="4"/>
      <c r="I544" s="21"/>
      <c r="J544" s="1"/>
      <c r="K544" s="1"/>
      <c r="L544" s="1"/>
      <c r="M544" s="1"/>
      <c r="N544" s="1"/>
      <c r="O544" s="1"/>
      <c r="P544" s="22"/>
    </row>
    <row r="545" spans="7:16" x14ac:dyDescent="0.25">
      <c r="G545" s="23"/>
      <c r="H545" s="4"/>
      <c r="I545" s="21"/>
      <c r="J545" s="1"/>
      <c r="K545" s="1"/>
      <c r="L545" s="1"/>
      <c r="M545" s="1"/>
      <c r="N545" s="1"/>
      <c r="O545" s="1"/>
      <c r="P545" s="22"/>
    </row>
    <row r="546" spans="7:16" x14ac:dyDescent="0.25">
      <c r="G546" s="23"/>
      <c r="H546" s="4"/>
      <c r="I546" s="21"/>
      <c r="J546" s="1"/>
      <c r="K546" s="1"/>
      <c r="L546" s="1"/>
      <c r="M546" s="1"/>
      <c r="N546" s="1"/>
      <c r="O546" s="1"/>
      <c r="P546" s="22"/>
    </row>
    <row r="547" spans="7:16" x14ac:dyDescent="0.25">
      <c r="G547" s="23"/>
      <c r="H547" s="4"/>
      <c r="I547" s="21"/>
      <c r="J547" s="1"/>
      <c r="K547" s="1"/>
      <c r="L547" s="1"/>
      <c r="M547" s="1"/>
      <c r="N547" s="1"/>
      <c r="O547" s="1"/>
      <c r="P547" s="22"/>
    </row>
    <row r="548" spans="7:16" x14ac:dyDescent="0.25">
      <c r="G548" s="23"/>
      <c r="H548" s="4"/>
      <c r="I548" s="21"/>
      <c r="J548" s="1"/>
      <c r="K548" s="1"/>
      <c r="L548" s="1"/>
      <c r="M548" s="1"/>
      <c r="N548" s="1"/>
      <c r="O548" s="1"/>
      <c r="P548" s="22"/>
    </row>
    <row r="549" spans="7:16" x14ac:dyDescent="0.25">
      <c r="G549" s="23"/>
      <c r="H549" s="4"/>
      <c r="I549" s="21"/>
      <c r="J549" s="1"/>
      <c r="K549" s="1"/>
      <c r="L549" s="1"/>
      <c r="M549" s="1"/>
      <c r="N549" s="1"/>
      <c r="O549" s="1"/>
      <c r="P549" s="22"/>
    </row>
    <row r="550" spans="7:16" x14ac:dyDescent="0.25">
      <c r="G550" s="23"/>
      <c r="H550" s="4"/>
      <c r="I550" s="21"/>
      <c r="J550" s="1"/>
      <c r="K550" s="1"/>
      <c r="L550" s="1"/>
      <c r="M550" s="1"/>
      <c r="N550" s="1"/>
      <c r="O550" s="1"/>
      <c r="P550" s="22"/>
    </row>
    <row r="551" spans="7:16" x14ac:dyDescent="0.25">
      <c r="G551" s="23"/>
      <c r="H551" s="4"/>
      <c r="I551" s="21"/>
      <c r="J551" s="1"/>
      <c r="K551" s="1"/>
      <c r="L551" s="1"/>
      <c r="M551" s="1"/>
      <c r="N551" s="1"/>
      <c r="O551" s="1"/>
      <c r="P551" s="22"/>
    </row>
    <row r="552" spans="7:16" x14ac:dyDescent="0.25">
      <c r="G552" s="23"/>
      <c r="H552" s="4"/>
      <c r="I552" s="21"/>
      <c r="J552" s="1"/>
      <c r="K552" s="1"/>
      <c r="L552" s="1"/>
      <c r="M552" s="1"/>
      <c r="N552" s="1"/>
      <c r="O552" s="1"/>
      <c r="P552" s="22"/>
    </row>
    <row r="553" spans="7:16" x14ac:dyDescent="0.25">
      <c r="G553" s="23"/>
      <c r="H553" s="4"/>
      <c r="I553" s="21"/>
      <c r="J553" s="1"/>
      <c r="K553" s="1"/>
      <c r="L553" s="1"/>
      <c r="M553" s="1"/>
      <c r="N553" s="1"/>
      <c r="O553" s="1"/>
      <c r="P553" s="22"/>
    </row>
    <row r="554" spans="7:16" x14ac:dyDescent="0.25">
      <c r="G554" s="23"/>
      <c r="H554" s="4"/>
      <c r="I554" s="21"/>
      <c r="J554" s="1"/>
      <c r="K554" s="1"/>
      <c r="L554" s="1"/>
      <c r="M554" s="1"/>
      <c r="N554" s="1"/>
      <c r="O554" s="1"/>
      <c r="P554" s="22"/>
    </row>
    <row r="555" spans="7:16" x14ac:dyDescent="0.25">
      <c r="G555" s="23"/>
      <c r="H555" s="4"/>
      <c r="I555" s="21"/>
      <c r="J555" s="1"/>
      <c r="K555" s="1"/>
      <c r="L555" s="1"/>
      <c r="M555" s="1"/>
      <c r="N555" s="1"/>
      <c r="O555" s="1"/>
      <c r="P555" s="22"/>
    </row>
    <row r="556" spans="7:16" x14ac:dyDescent="0.25">
      <c r="G556" s="23"/>
      <c r="H556" s="4"/>
      <c r="I556" s="21"/>
      <c r="J556" s="1"/>
      <c r="K556" s="1"/>
      <c r="L556" s="1"/>
      <c r="M556" s="1"/>
      <c r="N556" s="1"/>
      <c r="O556" s="1"/>
      <c r="P556" s="22"/>
    </row>
    <row r="557" spans="7:16" x14ac:dyDescent="0.25">
      <c r="G557" s="23"/>
      <c r="H557" s="4"/>
      <c r="I557" s="21"/>
      <c r="J557" s="1"/>
      <c r="K557" s="1"/>
      <c r="L557" s="1"/>
      <c r="M557" s="1"/>
      <c r="N557" s="1"/>
      <c r="O557" s="1"/>
      <c r="P557" s="22"/>
    </row>
    <row r="558" spans="7:16" x14ac:dyDescent="0.25">
      <c r="G558" s="23"/>
      <c r="H558" s="4"/>
      <c r="I558" s="21"/>
      <c r="J558" s="1"/>
      <c r="K558" s="1"/>
      <c r="L558" s="1"/>
      <c r="M558" s="1"/>
      <c r="N558" s="1"/>
      <c r="O558" s="1"/>
      <c r="P558" s="22"/>
    </row>
    <row r="559" spans="7:16" x14ac:dyDescent="0.25">
      <c r="G559" s="23"/>
      <c r="H559" s="4"/>
      <c r="I559" s="21"/>
      <c r="J559" s="1"/>
      <c r="K559" s="1"/>
      <c r="L559" s="1"/>
      <c r="M559" s="1"/>
      <c r="N559" s="1"/>
      <c r="O559" s="1"/>
      <c r="P559" s="22"/>
    </row>
    <row r="560" spans="7:16" x14ac:dyDescent="0.25">
      <c r="G560" s="23"/>
      <c r="H560" s="4"/>
      <c r="I560" s="21"/>
      <c r="J560" s="1"/>
      <c r="K560" s="1"/>
      <c r="L560" s="1"/>
      <c r="M560" s="1"/>
      <c r="N560" s="1"/>
      <c r="O560" s="1"/>
      <c r="P560" s="22"/>
    </row>
    <row r="561" spans="7:16" x14ac:dyDescent="0.25">
      <c r="G561" s="23"/>
      <c r="H561" s="4"/>
      <c r="I561" s="21"/>
      <c r="J561" s="1"/>
      <c r="K561" s="1"/>
      <c r="L561" s="1"/>
      <c r="M561" s="1"/>
      <c r="N561" s="1"/>
      <c r="O561" s="1"/>
      <c r="P561" s="22"/>
    </row>
    <row r="562" spans="7:16" x14ac:dyDescent="0.25">
      <c r="G562" s="23"/>
      <c r="H562" s="4"/>
      <c r="I562" s="21"/>
      <c r="J562" s="1"/>
      <c r="K562" s="1"/>
      <c r="L562" s="1"/>
      <c r="M562" s="1"/>
      <c r="N562" s="1"/>
      <c r="O562" s="1"/>
      <c r="P562" s="22"/>
    </row>
    <row r="563" spans="7:16" x14ac:dyDescent="0.25">
      <c r="G563" s="23"/>
      <c r="H563" s="4"/>
      <c r="I563" s="21"/>
      <c r="J563" s="1"/>
      <c r="K563" s="1"/>
      <c r="L563" s="1"/>
      <c r="M563" s="1"/>
      <c r="N563" s="1"/>
      <c r="O563" s="1"/>
      <c r="P563" s="22"/>
    </row>
    <row r="564" spans="7:16" x14ac:dyDescent="0.25">
      <c r="G564" s="23"/>
      <c r="H564" s="4"/>
      <c r="I564" s="21"/>
      <c r="J564" s="1"/>
      <c r="K564" s="1"/>
      <c r="L564" s="1"/>
      <c r="M564" s="1"/>
      <c r="N564" s="1"/>
      <c r="O564" s="1"/>
      <c r="P564" s="22"/>
    </row>
    <row r="565" spans="7:16" x14ac:dyDescent="0.25">
      <c r="G565" s="23"/>
      <c r="H565" s="4"/>
      <c r="I565" s="21"/>
      <c r="J565" s="1"/>
      <c r="K565" s="1"/>
      <c r="L565" s="1"/>
      <c r="M565" s="1"/>
      <c r="N565" s="1"/>
      <c r="O565" s="1"/>
      <c r="P565" s="22"/>
    </row>
    <row r="566" spans="7:16" x14ac:dyDescent="0.25">
      <c r="G566" s="23"/>
      <c r="H566" s="4"/>
      <c r="I566" s="21"/>
      <c r="J566" s="1"/>
      <c r="K566" s="1"/>
      <c r="L566" s="1"/>
      <c r="M566" s="1"/>
      <c r="N566" s="1"/>
      <c r="O566" s="1"/>
      <c r="P566" s="22"/>
    </row>
    <row r="567" spans="7:16" x14ac:dyDescent="0.25">
      <c r="G567" s="23"/>
      <c r="H567" s="4"/>
      <c r="I567" s="21"/>
      <c r="J567" s="1"/>
      <c r="K567" s="1"/>
      <c r="L567" s="1"/>
      <c r="M567" s="1"/>
      <c r="N567" s="1"/>
      <c r="O567" s="1"/>
      <c r="P567" s="22"/>
    </row>
    <row r="568" spans="7:16" x14ac:dyDescent="0.25">
      <c r="G568" s="23"/>
      <c r="H568" s="4"/>
      <c r="I568" s="21"/>
      <c r="J568" s="1"/>
      <c r="K568" s="1"/>
      <c r="L568" s="1"/>
      <c r="M568" s="1"/>
      <c r="N568" s="1"/>
      <c r="O568" s="1"/>
      <c r="P568" s="22"/>
    </row>
    <row r="569" spans="7:16" x14ac:dyDescent="0.25">
      <c r="G569" s="23"/>
      <c r="H569" s="4"/>
      <c r="I569" s="21"/>
      <c r="J569" s="1"/>
      <c r="K569" s="1"/>
      <c r="L569" s="1"/>
      <c r="M569" s="1"/>
      <c r="N569" s="1"/>
      <c r="O569" s="1"/>
      <c r="P569" s="22"/>
    </row>
    <row r="570" spans="7:16" x14ac:dyDescent="0.25">
      <c r="G570" s="23"/>
      <c r="H570" s="4"/>
      <c r="I570" s="21"/>
      <c r="J570" s="1"/>
      <c r="K570" s="1"/>
      <c r="L570" s="1"/>
      <c r="M570" s="1"/>
      <c r="N570" s="1"/>
      <c r="O570" s="1"/>
      <c r="P570" s="22"/>
    </row>
    <row r="571" spans="7:16" x14ac:dyDescent="0.25">
      <c r="G571" s="23"/>
      <c r="H571" s="4"/>
      <c r="I571" s="21"/>
      <c r="J571" s="1"/>
      <c r="K571" s="1"/>
      <c r="L571" s="1"/>
      <c r="M571" s="1"/>
      <c r="N571" s="1"/>
      <c r="O571" s="1"/>
      <c r="P571" s="22"/>
    </row>
    <row r="572" spans="7:16" x14ac:dyDescent="0.25">
      <c r="G572" s="23"/>
      <c r="H572" s="4"/>
      <c r="I572" s="21"/>
      <c r="J572" s="1"/>
      <c r="K572" s="1"/>
      <c r="L572" s="1"/>
      <c r="M572" s="1"/>
      <c r="N572" s="1"/>
      <c r="O572" s="1"/>
      <c r="P572" s="22"/>
    </row>
    <row r="573" spans="7:16" x14ac:dyDescent="0.25">
      <c r="G573" s="23"/>
      <c r="H573" s="4"/>
      <c r="I573" s="21"/>
      <c r="J573" s="1"/>
      <c r="K573" s="1"/>
      <c r="L573" s="1"/>
      <c r="M573" s="1"/>
      <c r="N573" s="1"/>
      <c r="O573" s="1"/>
      <c r="P573" s="22"/>
    </row>
    <row r="574" spans="7:16" x14ac:dyDescent="0.25">
      <c r="G574" s="23"/>
      <c r="H574" s="4"/>
      <c r="I574" s="21"/>
      <c r="J574" s="1"/>
      <c r="K574" s="1"/>
      <c r="L574" s="1"/>
      <c r="M574" s="1"/>
      <c r="N574" s="1"/>
      <c r="O574" s="1"/>
      <c r="P574" s="22"/>
    </row>
    <row r="575" spans="7:16" x14ac:dyDescent="0.25">
      <c r="G575" s="23"/>
      <c r="H575" s="4"/>
      <c r="I575" s="21"/>
      <c r="J575" s="1"/>
      <c r="K575" s="1"/>
      <c r="L575" s="1"/>
      <c r="M575" s="1"/>
      <c r="N575" s="1"/>
      <c r="O575" s="1"/>
      <c r="P575" s="22"/>
    </row>
    <row r="576" spans="7:16" x14ac:dyDescent="0.25">
      <c r="G576" s="23"/>
      <c r="H576" s="4"/>
      <c r="I576" s="21"/>
      <c r="J576" s="1"/>
      <c r="K576" s="1"/>
      <c r="L576" s="1"/>
      <c r="M576" s="1"/>
      <c r="N576" s="1"/>
      <c r="O576" s="1"/>
      <c r="P576" s="22"/>
    </row>
    <row r="577" spans="7:16" x14ac:dyDescent="0.25">
      <c r="G577" s="23"/>
      <c r="H577" s="4"/>
      <c r="I577" s="21"/>
      <c r="J577" s="1"/>
      <c r="K577" s="1"/>
      <c r="L577" s="1"/>
      <c r="M577" s="1"/>
      <c r="N577" s="1"/>
      <c r="O577" s="1"/>
      <c r="P577" s="22"/>
    </row>
    <row r="578" spans="7:16" x14ac:dyDescent="0.25">
      <c r="G578" s="23"/>
      <c r="H578" s="4"/>
      <c r="I578" s="21"/>
      <c r="J578" s="1"/>
      <c r="K578" s="1"/>
      <c r="L578" s="1"/>
      <c r="M578" s="1"/>
      <c r="N578" s="1"/>
      <c r="O578" s="1"/>
      <c r="P578" s="22"/>
    </row>
    <row r="579" spans="7:16" x14ac:dyDescent="0.25">
      <c r="G579" s="23"/>
      <c r="H579" s="4"/>
      <c r="I579" s="21"/>
      <c r="J579" s="1"/>
      <c r="K579" s="1"/>
      <c r="L579" s="1"/>
      <c r="M579" s="1"/>
      <c r="N579" s="1"/>
      <c r="O579" s="1"/>
      <c r="P579" s="22"/>
    </row>
    <row r="580" spans="7:16" x14ac:dyDescent="0.25">
      <c r="G580" s="23"/>
      <c r="H580" s="4"/>
      <c r="I580" s="21"/>
      <c r="J580" s="1"/>
      <c r="K580" s="1"/>
      <c r="L580" s="1"/>
      <c r="M580" s="1"/>
      <c r="N580" s="1"/>
      <c r="O580" s="1"/>
      <c r="P580" s="22"/>
    </row>
    <row r="581" spans="7:16" x14ac:dyDescent="0.25">
      <c r="G581" s="23"/>
      <c r="H581" s="4"/>
      <c r="I581" s="21"/>
      <c r="J581" s="1"/>
      <c r="K581" s="1"/>
      <c r="L581" s="1"/>
      <c r="M581" s="1"/>
      <c r="N581" s="1"/>
      <c r="O581" s="1"/>
      <c r="P581" s="22"/>
    </row>
    <row r="582" spans="7:16" x14ac:dyDescent="0.25">
      <c r="G582" s="23"/>
      <c r="H582" s="4"/>
      <c r="I582" s="21"/>
      <c r="J582" s="1"/>
      <c r="K582" s="1"/>
      <c r="L582" s="1"/>
      <c r="M582" s="1"/>
      <c r="N582" s="1"/>
      <c r="O582" s="1"/>
      <c r="P582" s="22"/>
    </row>
    <row r="583" spans="7:16" x14ac:dyDescent="0.25">
      <c r="G583" s="23"/>
      <c r="H583" s="4"/>
      <c r="I583" s="21"/>
      <c r="J583" s="1"/>
      <c r="K583" s="1"/>
      <c r="L583" s="1"/>
      <c r="M583" s="1"/>
      <c r="N583" s="1"/>
      <c r="O583" s="1"/>
      <c r="P583" s="22"/>
    </row>
    <row r="584" spans="7:16" x14ac:dyDescent="0.25">
      <c r="G584" s="23"/>
      <c r="H584" s="4"/>
      <c r="I584" s="21"/>
      <c r="J584" s="1"/>
      <c r="K584" s="1"/>
      <c r="L584" s="1"/>
      <c r="M584" s="1"/>
      <c r="N584" s="1"/>
      <c r="O584" s="1"/>
      <c r="P584" s="22"/>
    </row>
    <row r="585" spans="7:16" x14ac:dyDescent="0.25">
      <c r="G585" s="23"/>
      <c r="H585" s="4"/>
      <c r="I585" s="21"/>
      <c r="J585" s="1"/>
      <c r="K585" s="1"/>
      <c r="L585" s="1"/>
      <c r="M585" s="1"/>
      <c r="N585" s="1"/>
      <c r="O585" s="1"/>
      <c r="P585" s="22"/>
    </row>
    <row r="586" spans="7:16" x14ac:dyDescent="0.25">
      <c r="G586" s="23"/>
      <c r="H586" s="4"/>
      <c r="I586" s="21"/>
      <c r="J586" s="1"/>
      <c r="K586" s="1"/>
      <c r="L586" s="1"/>
      <c r="M586" s="1"/>
      <c r="N586" s="1"/>
      <c r="O586" s="1"/>
      <c r="P586" s="22"/>
    </row>
    <row r="587" spans="7:16" x14ac:dyDescent="0.25">
      <c r="G587" s="23"/>
      <c r="H587" s="4"/>
      <c r="I587" s="21"/>
      <c r="J587" s="1"/>
      <c r="K587" s="1"/>
      <c r="L587" s="1"/>
      <c r="M587" s="1"/>
      <c r="N587" s="1"/>
      <c r="O587" s="1"/>
      <c r="P587" s="22"/>
    </row>
    <row r="588" spans="7:16" x14ac:dyDescent="0.25">
      <c r="G588" s="23"/>
      <c r="H588" s="4"/>
      <c r="I588" s="21"/>
      <c r="J588" s="1"/>
      <c r="K588" s="1"/>
      <c r="L588" s="1"/>
      <c r="M588" s="1"/>
      <c r="N588" s="1"/>
      <c r="O588" s="1"/>
      <c r="P588" s="22"/>
    </row>
    <row r="589" spans="7:16" x14ac:dyDescent="0.25">
      <c r="G589" s="23"/>
      <c r="H589" s="4"/>
      <c r="I589" s="21"/>
      <c r="J589" s="1"/>
      <c r="K589" s="1"/>
      <c r="L589" s="1"/>
      <c r="M589" s="1"/>
      <c r="N589" s="1"/>
      <c r="O589" s="1"/>
      <c r="P589" s="22"/>
    </row>
    <row r="590" spans="7:16" x14ac:dyDescent="0.25">
      <c r="G590" s="23"/>
      <c r="H590" s="4"/>
      <c r="I590" s="21"/>
      <c r="J590" s="1"/>
      <c r="K590" s="1"/>
      <c r="L590" s="1"/>
      <c r="M590" s="1"/>
      <c r="N590" s="1"/>
      <c r="O590" s="1"/>
      <c r="P590" s="22"/>
    </row>
    <row r="591" spans="7:16" x14ac:dyDescent="0.25">
      <c r="G591" s="23"/>
      <c r="H591" s="4"/>
      <c r="I591" s="21"/>
      <c r="J591" s="1"/>
      <c r="K591" s="1"/>
      <c r="L591" s="1"/>
      <c r="M591" s="1"/>
      <c r="N591" s="1"/>
      <c r="O591" s="1"/>
      <c r="P591" s="22"/>
    </row>
    <row r="592" spans="7:16" x14ac:dyDescent="0.25">
      <c r="G592" s="23"/>
      <c r="H592" s="4"/>
      <c r="I592" s="21"/>
      <c r="J592" s="1"/>
      <c r="K592" s="1"/>
      <c r="L592" s="1"/>
      <c r="M592" s="1"/>
      <c r="N592" s="1"/>
      <c r="O592" s="1"/>
      <c r="P592" s="22"/>
    </row>
    <row r="593" spans="7:16" x14ac:dyDescent="0.25">
      <c r="G593" s="23"/>
      <c r="H593" s="4"/>
      <c r="I593" s="21"/>
      <c r="J593" s="1"/>
      <c r="K593" s="1"/>
      <c r="L593" s="1"/>
      <c r="M593" s="1"/>
      <c r="N593" s="1"/>
      <c r="O593" s="1"/>
      <c r="P593" s="22"/>
    </row>
    <row r="594" spans="7:16" x14ac:dyDescent="0.25">
      <c r="G594" s="23"/>
      <c r="H594" s="4"/>
      <c r="I594" s="21"/>
      <c r="J594" s="1"/>
      <c r="K594" s="1"/>
      <c r="L594" s="1"/>
      <c r="M594" s="1"/>
      <c r="N594" s="1"/>
      <c r="O594" s="1"/>
      <c r="P594" s="22"/>
    </row>
    <row r="595" spans="7:16" x14ac:dyDescent="0.25">
      <c r="G595" s="23"/>
      <c r="H595" s="4"/>
      <c r="I595" s="21"/>
      <c r="J595" s="1"/>
      <c r="K595" s="1"/>
      <c r="L595" s="1"/>
      <c r="M595" s="1"/>
      <c r="N595" s="1"/>
      <c r="O595" s="1"/>
      <c r="P595" s="22"/>
    </row>
    <row r="596" spans="7:16" x14ac:dyDescent="0.25">
      <c r="G596" s="23"/>
      <c r="H596" s="4"/>
      <c r="I596" s="21"/>
      <c r="J596" s="1"/>
      <c r="K596" s="1"/>
      <c r="L596" s="1"/>
      <c r="M596" s="1"/>
      <c r="N596" s="1"/>
      <c r="O596" s="1"/>
      <c r="P596" s="22"/>
    </row>
    <row r="597" spans="7:16" x14ac:dyDescent="0.25">
      <c r="G597" s="23"/>
      <c r="H597" s="4"/>
      <c r="I597" s="21"/>
      <c r="J597" s="1"/>
      <c r="K597" s="1"/>
      <c r="L597" s="1"/>
      <c r="M597" s="1"/>
      <c r="N597" s="1"/>
      <c r="O597" s="1"/>
      <c r="P597" s="22"/>
    </row>
    <row r="598" spans="7:16" x14ac:dyDescent="0.25">
      <c r="G598" s="23"/>
      <c r="H598" s="4"/>
      <c r="I598" s="21"/>
      <c r="J598" s="1"/>
      <c r="K598" s="1"/>
      <c r="L598" s="1"/>
      <c r="M598" s="1"/>
      <c r="N598" s="1"/>
      <c r="O598" s="1"/>
      <c r="P598" s="22"/>
    </row>
    <row r="599" spans="7:16" x14ac:dyDescent="0.25">
      <c r="G599" s="23"/>
      <c r="H599" s="4"/>
      <c r="I599" s="21"/>
      <c r="J599" s="1"/>
      <c r="K599" s="1"/>
      <c r="L599" s="1"/>
      <c r="M599" s="1"/>
      <c r="N599" s="1"/>
      <c r="O599" s="1"/>
      <c r="P599" s="22"/>
    </row>
    <row r="600" spans="7:16" x14ac:dyDescent="0.25">
      <c r="G600" s="23"/>
      <c r="H600" s="4"/>
      <c r="I600" s="21"/>
      <c r="J600" s="1"/>
      <c r="K600" s="1"/>
      <c r="L600" s="1"/>
      <c r="M600" s="1"/>
      <c r="N600" s="1"/>
      <c r="O600" s="1"/>
      <c r="P600" s="22"/>
    </row>
    <row r="601" spans="7:16" x14ac:dyDescent="0.25">
      <c r="G601" s="23"/>
      <c r="H601" s="4"/>
      <c r="I601" s="21"/>
      <c r="J601" s="1"/>
      <c r="K601" s="1"/>
      <c r="L601" s="1"/>
      <c r="M601" s="1"/>
      <c r="N601" s="1"/>
      <c r="O601" s="1"/>
      <c r="P601" s="22"/>
    </row>
    <row r="602" spans="7:16" x14ac:dyDescent="0.25">
      <c r="G602" s="23"/>
      <c r="H602" s="4"/>
      <c r="I602" s="21"/>
      <c r="J602" s="1"/>
      <c r="K602" s="1"/>
      <c r="L602" s="1"/>
      <c r="M602" s="1"/>
      <c r="N602" s="1"/>
      <c r="O602" s="1"/>
      <c r="P602" s="22"/>
    </row>
    <row r="603" spans="7:16" x14ac:dyDescent="0.25">
      <c r="G603" s="23"/>
      <c r="H603" s="4"/>
      <c r="I603" s="21"/>
      <c r="J603" s="1"/>
      <c r="K603" s="1"/>
      <c r="L603" s="1"/>
      <c r="M603" s="1"/>
      <c r="N603" s="1"/>
      <c r="O603" s="1"/>
      <c r="P603" s="22"/>
    </row>
    <row r="604" spans="7:16" x14ac:dyDescent="0.25">
      <c r="G604" s="23"/>
      <c r="H604" s="4"/>
      <c r="I604" s="21"/>
      <c r="J604" s="1"/>
      <c r="K604" s="1"/>
      <c r="L604" s="1"/>
      <c r="M604" s="1"/>
      <c r="N604" s="1"/>
      <c r="O604" s="1"/>
      <c r="P604" s="22"/>
    </row>
    <row r="605" spans="7:16" x14ac:dyDescent="0.25">
      <c r="G605" s="23"/>
      <c r="H605" s="4"/>
      <c r="I605" s="21"/>
      <c r="J605" s="1"/>
      <c r="K605" s="1"/>
      <c r="L605" s="1"/>
      <c r="M605" s="1"/>
      <c r="N605" s="1"/>
      <c r="O605" s="1"/>
      <c r="P605" s="22"/>
    </row>
    <row r="606" spans="7:16" x14ac:dyDescent="0.25">
      <c r="G606" s="23"/>
      <c r="H606" s="4"/>
      <c r="I606" s="21"/>
      <c r="J606" s="1"/>
      <c r="K606" s="1"/>
      <c r="L606" s="1"/>
      <c r="M606" s="1"/>
      <c r="N606" s="1"/>
      <c r="O606" s="1"/>
      <c r="P606" s="22"/>
    </row>
    <row r="607" spans="7:16" x14ac:dyDescent="0.25">
      <c r="G607" s="23"/>
      <c r="H607" s="4"/>
      <c r="I607" s="21"/>
      <c r="J607" s="1"/>
      <c r="K607" s="1"/>
      <c r="L607" s="1"/>
      <c r="M607" s="1"/>
      <c r="N607" s="1"/>
      <c r="O607" s="1"/>
      <c r="P607" s="22"/>
    </row>
    <row r="608" spans="7:16" x14ac:dyDescent="0.25">
      <c r="G608" s="23"/>
      <c r="H608" s="4"/>
      <c r="I608" s="21"/>
      <c r="J608" s="1"/>
      <c r="K608" s="1"/>
      <c r="L608" s="1"/>
      <c r="M608" s="1"/>
      <c r="N608" s="1"/>
      <c r="O608" s="1"/>
      <c r="P608" s="22"/>
    </row>
    <row r="609" spans="7:16" x14ac:dyDescent="0.25">
      <c r="G609" s="23"/>
      <c r="H609" s="4"/>
      <c r="I609" s="21"/>
      <c r="J609" s="1"/>
      <c r="K609" s="1"/>
      <c r="L609" s="1"/>
      <c r="M609" s="1"/>
      <c r="N609" s="1"/>
      <c r="O609" s="1"/>
      <c r="P609" s="22"/>
    </row>
    <row r="610" spans="7:16" x14ac:dyDescent="0.25">
      <c r="G610" s="23"/>
      <c r="H610" s="4"/>
      <c r="I610" s="21"/>
      <c r="J610" s="1"/>
      <c r="K610" s="1"/>
      <c r="L610" s="1"/>
      <c r="M610" s="1"/>
      <c r="N610" s="1"/>
      <c r="O610" s="1"/>
      <c r="P610" s="22"/>
    </row>
    <row r="611" spans="7:16" x14ac:dyDescent="0.25">
      <c r="G611" s="23"/>
      <c r="H611" s="4"/>
      <c r="I611" s="21"/>
      <c r="J611" s="1"/>
      <c r="K611" s="1"/>
      <c r="L611" s="1"/>
      <c r="M611" s="1"/>
      <c r="N611" s="1"/>
      <c r="O611" s="1"/>
      <c r="P611" s="22"/>
    </row>
    <row r="612" spans="7:16" x14ac:dyDescent="0.25">
      <c r="G612" s="23"/>
      <c r="H612" s="4"/>
      <c r="I612" s="21"/>
      <c r="J612" s="1"/>
      <c r="K612" s="1"/>
      <c r="L612" s="1"/>
      <c r="M612" s="1"/>
      <c r="N612" s="1"/>
      <c r="O612" s="1"/>
      <c r="P612" s="22"/>
    </row>
    <row r="613" spans="7:16" x14ac:dyDescent="0.25">
      <c r="G613" s="23"/>
      <c r="H613" s="4"/>
      <c r="I613" s="21"/>
      <c r="J613" s="1"/>
      <c r="K613" s="1"/>
      <c r="L613" s="1"/>
      <c r="M613" s="1"/>
      <c r="N613" s="1"/>
      <c r="O613" s="1"/>
      <c r="P613" s="22"/>
    </row>
    <row r="614" spans="7:16" x14ac:dyDescent="0.25">
      <c r="G614" s="23"/>
      <c r="H614" s="4"/>
      <c r="I614" s="21"/>
      <c r="J614" s="1"/>
      <c r="K614" s="1"/>
      <c r="L614" s="1"/>
      <c r="M614" s="1"/>
      <c r="N614" s="1"/>
      <c r="O614" s="1"/>
      <c r="P614" s="22"/>
    </row>
    <row r="615" spans="7:16" x14ac:dyDescent="0.25">
      <c r="G615" s="23"/>
      <c r="H615" s="4"/>
      <c r="I615" s="21"/>
      <c r="J615" s="1"/>
      <c r="K615" s="1"/>
      <c r="L615" s="1"/>
      <c r="M615" s="1"/>
      <c r="N615" s="1"/>
      <c r="O615" s="1"/>
      <c r="P615" s="22"/>
    </row>
    <row r="616" spans="7:16" x14ac:dyDescent="0.25">
      <c r="G616" s="23"/>
      <c r="H616" s="4"/>
      <c r="I616" s="21"/>
      <c r="J616" s="1"/>
      <c r="K616" s="1"/>
      <c r="L616" s="1"/>
      <c r="M616" s="1"/>
      <c r="N616" s="1"/>
      <c r="O616" s="1"/>
      <c r="P616" s="22"/>
    </row>
    <row r="617" spans="7:16" x14ac:dyDescent="0.25">
      <c r="G617" s="23"/>
      <c r="H617" s="4"/>
      <c r="I617" s="21"/>
      <c r="J617" s="1"/>
      <c r="K617" s="1"/>
      <c r="L617" s="1"/>
      <c r="M617" s="1"/>
      <c r="N617" s="1"/>
      <c r="O617" s="1"/>
      <c r="P617" s="22"/>
    </row>
    <row r="618" spans="7:16" x14ac:dyDescent="0.25">
      <c r="G618" s="23"/>
      <c r="H618" s="4"/>
      <c r="I618" s="21"/>
      <c r="J618" s="1"/>
      <c r="K618" s="1"/>
      <c r="L618" s="1"/>
      <c r="M618" s="1"/>
      <c r="N618" s="1"/>
      <c r="O618" s="1"/>
      <c r="P618" s="22"/>
    </row>
    <row r="619" spans="7:16" x14ac:dyDescent="0.25">
      <c r="G619" s="23"/>
      <c r="H619" s="4"/>
      <c r="I619" s="21"/>
      <c r="J619" s="1"/>
      <c r="K619" s="1"/>
      <c r="L619" s="1"/>
      <c r="M619" s="1"/>
      <c r="N619" s="1"/>
      <c r="O619" s="1"/>
      <c r="P619" s="22"/>
    </row>
    <row r="620" spans="7:16" x14ac:dyDescent="0.25">
      <c r="G620" s="23"/>
      <c r="H620" s="4"/>
      <c r="I620" s="21"/>
      <c r="J620" s="1"/>
      <c r="K620" s="1"/>
      <c r="L620" s="1"/>
      <c r="M620" s="1"/>
      <c r="N620" s="1"/>
      <c r="O620" s="1"/>
      <c r="P620" s="22"/>
    </row>
    <row r="621" spans="7:16" x14ac:dyDescent="0.25">
      <c r="G621" s="23"/>
      <c r="H621" s="4"/>
      <c r="I621" s="21"/>
      <c r="J621" s="1"/>
      <c r="K621" s="1"/>
      <c r="L621" s="1"/>
      <c r="M621" s="1"/>
      <c r="N621" s="1"/>
      <c r="O621" s="1"/>
      <c r="P621" s="22"/>
    </row>
    <row r="622" spans="7:16" x14ac:dyDescent="0.25">
      <c r="G622" s="23"/>
      <c r="H622" s="4"/>
      <c r="I622" s="21"/>
      <c r="J622" s="1"/>
      <c r="K622" s="1"/>
      <c r="L622" s="1"/>
      <c r="M622" s="1"/>
      <c r="N622" s="1"/>
      <c r="O622" s="1"/>
      <c r="P622" s="22"/>
    </row>
    <row r="623" spans="7:16" x14ac:dyDescent="0.25">
      <c r="G623" s="23"/>
      <c r="H623" s="4"/>
      <c r="I623" s="21"/>
      <c r="J623" s="1"/>
      <c r="K623" s="1"/>
      <c r="L623" s="1"/>
      <c r="M623" s="1"/>
      <c r="N623" s="1"/>
      <c r="O623" s="1"/>
      <c r="P623" s="22"/>
    </row>
    <row r="624" spans="7:16" x14ac:dyDescent="0.25">
      <c r="G624" s="23"/>
      <c r="H624" s="4"/>
      <c r="I624" s="21"/>
      <c r="J624" s="1"/>
      <c r="K624" s="1"/>
      <c r="L624" s="1"/>
      <c r="M624" s="1"/>
      <c r="N624" s="1"/>
      <c r="O624" s="1"/>
      <c r="P624" s="22"/>
    </row>
    <row r="625" spans="7:16" x14ac:dyDescent="0.25">
      <c r="G625" s="23"/>
      <c r="H625" s="4"/>
      <c r="I625" s="21"/>
      <c r="J625" s="1"/>
      <c r="K625" s="1"/>
      <c r="L625" s="1"/>
      <c r="M625" s="1"/>
      <c r="N625" s="1"/>
      <c r="O625" s="1"/>
      <c r="P625" s="22"/>
    </row>
    <row r="626" spans="7:16" x14ac:dyDescent="0.25">
      <c r="G626" s="23"/>
      <c r="H626" s="4"/>
      <c r="I626" s="21"/>
      <c r="J626" s="1"/>
      <c r="K626" s="1"/>
      <c r="L626" s="1"/>
      <c r="M626" s="1"/>
      <c r="N626" s="1"/>
      <c r="O626" s="1"/>
      <c r="P626" s="22"/>
    </row>
  </sheetData>
  <autoFilter ref="A1:Q626" xr:uid="{16BBD9AC-42A2-498E-8441-5729FD69B77B}"/>
  <phoneticPr fontId="14"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CAEDD-E9AF-4CB7-AB9D-96A409CD66FB}">
  <sheetPr>
    <tabColor rgb="FF00B050"/>
  </sheetPr>
  <dimension ref="A1:G600"/>
  <sheetViews>
    <sheetView zoomScale="115" zoomScaleNormal="115" workbookViewId="0">
      <selection activeCell="D13" sqref="D13"/>
    </sheetView>
  </sheetViews>
  <sheetFormatPr defaultRowHeight="15" x14ac:dyDescent="0.25"/>
  <cols>
    <col min="1" max="1" width="12.7109375" style="46" customWidth="1"/>
    <col min="2" max="2" width="12.7109375" customWidth="1"/>
    <col min="3" max="3" width="12.42578125" style="40" customWidth="1"/>
    <col min="4" max="4" width="30.42578125" style="1" customWidth="1"/>
    <col min="5" max="5" width="28.42578125" style="1" customWidth="1"/>
    <col min="6" max="6" width="12" bestFit="1" customWidth="1"/>
    <col min="7" max="7" width="11.42578125" customWidth="1"/>
  </cols>
  <sheetData>
    <row r="1" spans="1:7" ht="30" x14ac:dyDescent="0.25">
      <c r="A1" s="43" t="s">
        <v>34</v>
      </c>
      <c r="B1" s="19" t="s">
        <v>35</v>
      </c>
      <c r="C1" s="19" t="s">
        <v>51</v>
      </c>
      <c r="D1" s="36" t="s">
        <v>52</v>
      </c>
      <c r="E1" s="36" t="s">
        <v>53</v>
      </c>
      <c r="F1" s="36" t="s">
        <v>54</v>
      </c>
      <c r="G1" s="36" t="s">
        <v>32</v>
      </c>
    </row>
    <row r="2" spans="1:7" x14ac:dyDescent="0.25">
      <c r="A2" s="44" cm="1">
        <f t="array" ref="A2">_xlfn.UNIQUE('Betaald tarief 2023'!A2:A10000)</f>
        <v>0</v>
      </c>
      <c r="B2" s="39" t="str">
        <f>IFERROR(INDEX('Betaald tarief 2023'!B:B,MATCH('Betaald percentage 2023'!A2,'Betaald tarief 2023'!A:A,0)),"")</f>
        <v/>
      </c>
      <c r="C2" s="39" t="str">
        <f>IFERROR(INDEX('Betaald tarief 2023'!C:C,MATCH('Betaald percentage 2023'!A2,'Betaald tarief 2023'!A:A,0)),"")</f>
        <v/>
      </c>
      <c r="D2" s="41" t="e" cm="1">
        <f t="array" ref="D2">E2/SUMPRODUCT(('Betaald tarief 2023'!$A$2:$A$100000='Betaald percentage 2023'!A2)*'Betaald tarief 2023'!$H$2:$H$100000*'Betaald tarief 2023'!$O$2:$O$100000)</f>
        <v>#DIV/0!</v>
      </c>
      <c r="E2" s="42">
        <f>SUMIFS('Betaald tarief 2023'!G:G,'Betaald tarief 2023'!A:A,'Betaald percentage 2023'!A2)</f>
        <v>0</v>
      </c>
      <c r="F2" s="42">
        <f>SUMIFS('Betaald tarief 2023'!Q:Q,'Betaald tarief 2023'!A:A,'Betaald percentage 2023'!A2)</f>
        <v>0</v>
      </c>
      <c r="G2">
        <f>IFERROR(INDEX(Correcties!B:B,MATCH('Betaald percentage 2023'!A2,Correcties!A:A,0)),"")</f>
        <v>0</v>
      </c>
    </row>
    <row r="3" spans="1:7" x14ac:dyDescent="0.25">
      <c r="A3" s="45"/>
      <c r="B3" s="39" t="str">
        <f>IFERROR(INDEX('Betaald tarief 2023'!B:B,MATCH('Betaald percentage 2023'!A3,'Betaald tarief 2023'!A:A,0)),"")</f>
        <v/>
      </c>
      <c r="C3" s="39" t="str">
        <f>IFERROR(INDEX('Betaald tarief 2023'!C:C,MATCH('Betaald percentage 2023'!A3,'Betaald tarief 2023'!A:A,0)),"")</f>
        <v/>
      </c>
      <c r="D3" s="41" t="e" cm="1">
        <f t="array" ref="D3">E3/SUMPRODUCT(('Betaald tarief 2023'!$A$2:$A$100000='Betaald percentage 2023'!A3)*'Betaald tarief 2023'!$H$2:$H$100000*'Betaald tarief 2023'!$O$2:$O$100000)</f>
        <v>#DIV/0!</v>
      </c>
      <c r="E3" s="42">
        <f>SUMIFS('Betaald tarief 2023'!G:G,'Betaald tarief 2023'!A:A,'Betaald percentage 2023'!A3)</f>
        <v>0</v>
      </c>
      <c r="F3" s="42">
        <f>SUMIFS('Betaald tarief 2023'!Q:Q,'Betaald tarief 2023'!A:A,'Betaald percentage 2023'!A3)</f>
        <v>0</v>
      </c>
      <c r="G3">
        <f>IFERROR(INDEX(Correcties!B:B,MATCH('Betaald percentage 2023'!A3,Correcties!A:A,0)),"")</f>
        <v>0</v>
      </c>
    </row>
    <row r="4" spans="1:7" x14ac:dyDescent="0.25">
      <c r="A4" s="45"/>
      <c r="B4" s="39" t="str">
        <f>IFERROR(INDEX('Betaald tarief 2023'!B:B,MATCH('Betaald percentage 2023'!A4,'Betaald tarief 2023'!A:A,0)),"")</f>
        <v/>
      </c>
      <c r="C4" s="39" t="str">
        <f>IFERROR(INDEX('Betaald tarief 2023'!C:C,MATCH('Betaald percentage 2023'!A4,'Betaald tarief 2023'!A:A,0)),"")</f>
        <v/>
      </c>
      <c r="D4" s="41" t="e" cm="1">
        <f t="array" ref="D4">E4/SUMPRODUCT(('Betaald tarief 2023'!$A$2:$A$100000='Betaald percentage 2023'!A4)*'Betaald tarief 2023'!$H$2:$H$100000*'Betaald tarief 2023'!$O$2:$O$100000)</f>
        <v>#DIV/0!</v>
      </c>
      <c r="E4" s="42">
        <f>SUMIFS('Betaald tarief 2023'!G:G,'Betaald tarief 2023'!A:A,'Betaald percentage 2023'!A4)</f>
        <v>0</v>
      </c>
      <c r="F4" s="42">
        <f>SUMIFS('Betaald tarief 2023'!Q:Q,'Betaald tarief 2023'!A:A,'Betaald percentage 2023'!A4)</f>
        <v>0</v>
      </c>
      <c r="G4">
        <f>IFERROR(INDEX(Correcties!B:B,MATCH('Betaald percentage 2023'!A4,Correcties!A:A,0)),"")</f>
        <v>0</v>
      </c>
    </row>
    <row r="5" spans="1:7" x14ac:dyDescent="0.25">
      <c r="A5" s="45"/>
      <c r="B5" s="39" t="str">
        <f>IFERROR(INDEX('Betaald tarief 2023'!B:B,MATCH('Betaald percentage 2023'!A5,'Betaald tarief 2023'!A:A,0)),"")</f>
        <v/>
      </c>
      <c r="C5" s="39" t="str">
        <f>IFERROR(INDEX('Betaald tarief 2023'!C:C,MATCH('Betaald percentage 2023'!A5,'Betaald tarief 2023'!A:A,0)),"")</f>
        <v/>
      </c>
      <c r="D5" s="41" cm="1">
        <f t="array" ref="D5">IFERROR(E5/SUMPRODUCT(('Betaald tarief 2023'!$A$2:$A$100000='Betaald percentage 2023'!A5)*'Betaald tarief 2023'!$H$2:$H$100000*'Betaald tarief 2023'!$O$2:$O$100000),0)</f>
        <v>0</v>
      </c>
      <c r="E5" s="42">
        <f>SUMIFS('Betaald tarief 2023'!G:G,'Betaald tarief 2023'!A:A,'Betaald percentage 2023'!A5)</f>
        <v>0</v>
      </c>
      <c r="F5" s="42">
        <f>SUMIFS('Betaald tarief 2023'!Q:Q,'Betaald tarief 2023'!A:A,'Betaald percentage 2023'!A5)</f>
        <v>0</v>
      </c>
      <c r="G5">
        <f>IFERROR(INDEX(Correcties!B:B,MATCH('Betaald percentage 2023'!A5,Correcties!A:A,0)),"")</f>
        <v>0</v>
      </c>
    </row>
    <row r="6" spans="1:7" x14ac:dyDescent="0.25">
      <c r="A6" s="45"/>
      <c r="B6" s="39" t="str">
        <f>IFERROR(INDEX('Betaald tarief 2023'!B:B,MATCH('Betaald percentage 2023'!A6,'Betaald tarief 2023'!A:A,0)),"")</f>
        <v/>
      </c>
      <c r="C6" s="39" t="str">
        <f>IFERROR(INDEX('Betaald tarief 2023'!C:C,MATCH('Betaald percentage 2023'!A6,'Betaald tarief 2023'!A:A,0)),"")</f>
        <v/>
      </c>
      <c r="D6" s="41" cm="1">
        <f t="array" ref="D6">IFERROR(E6/SUMPRODUCT(('Betaald tarief 2023'!$A$2:$A$100000='Betaald percentage 2023'!A6)*'Betaald tarief 2023'!$H$2:$H$100000*'Betaald tarief 2023'!$O$2:$O$100000),0)</f>
        <v>0</v>
      </c>
      <c r="E6" s="42">
        <f>SUMIFS('Betaald tarief 2023'!G:G,'Betaald tarief 2023'!A:A,'Betaald percentage 2023'!A6)</f>
        <v>0</v>
      </c>
      <c r="F6" s="42">
        <f>SUMIFS('Betaald tarief 2023'!Q:Q,'Betaald tarief 2023'!A:A,'Betaald percentage 2023'!A6)</f>
        <v>0</v>
      </c>
      <c r="G6">
        <f>IFERROR(INDEX(Correcties!B:B,MATCH('Betaald percentage 2023'!A6,Correcties!A:A,0)),"")</f>
        <v>0</v>
      </c>
    </row>
    <row r="7" spans="1:7" x14ac:dyDescent="0.25">
      <c r="A7" s="45"/>
      <c r="B7" s="39" t="str">
        <f>IFERROR(INDEX('Betaald tarief 2023'!B:B,MATCH('Betaald percentage 2023'!A7,'Betaald tarief 2023'!A:A,0)),"")</f>
        <v/>
      </c>
      <c r="C7" s="39" t="str">
        <f>IFERROR(INDEX('Betaald tarief 2023'!C:C,MATCH('Betaald percentage 2023'!A7,'Betaald tarief 2023'!A:A,0)),"")</f>
        <v/>
      </c>
      <c r="D7" s="41" cm="1">
        <f t="array" ref="D7">IFERROR(E7/SUMPRODUCT(('Betaald tarief 2023'!$A$2:$A$100000='Betaald percentage 2023'!A7)*'Betaald tarief 2023'!$H$2:$H$100000*'Betaald tarief 2023'!$O$2:$O$100000),0)</f>
        <v>0</v>
      </c>
      <c r="E7" s="42">
        <f>SUMIFS('Betaald tarief 2023'!G:G,'Betaald tarief 2023'!A:A,'Betaald percentage 2023'!A7)</f>
        <v>0</v>
      </c>
      <c r="F7" s="42">
        <f>SUMIFS('Betaald tarief 2023'!Q:Q,'Betaald tarief 2023'!A:A,'Betaald percentage 2023'!A7)</f>
        <v>0</v>
      </c>
      <c r="G7">
        <f>IFERROR(INDEX(Correcties!B:B,MATCH('Betaald percentage 2023'!A7,Correcties!A:A,0)),"")</f>
        <v>0</v>
      </c>
    </row>
    <row r="8" spans="1:7" x14ac:dyDescent="0.25">
      <c r="A8" s="45"/>
      <c r="B8" s="39" t="str">
        <f>IFERROR(INDEX('Betaald tarief 2023'!B:B,MATCH('Betaald percentage 2023'!A8,'Betaald tarief 2023'!A:A,0)),"")</f>
        <v/>
      </c>
      <c r="C8" s="39" t="str">
        <f>IFERROR(INDEX('Betaald tarief 2023'!C:C,MATCH('Betaald percentage 2023'!A8,'Betaald tarief 2023'!A:A,0)),"")</f>
        <v/>
      </c>
      <c r="D8" s="41" cm="1">
        <f t="array" ref="D8">IFERROR(E8/SUMPRODUCT(('Betaald tarief 2023'!$A$2:$A$100000='Betaald percentage 2023'!A8)*'Betaald tarief 2023'!$H$2:$H$100000*'Betaald tarief 2023'!$O$2:$O$100000),0)</f>
        <v>0</v>
      </c>
      <c r="E8" s="42">
        <f>SUMIFS('Betaald tarief 2023'!G:G,'Betaald tarief 2023'!A:A,'Betaald percentage 2023'!A8)</f>
        <v>0</v>
      </c>
      <c r="F8" s="42">
        <f>SUMIFS('Betaald tarief 2023'!Q:Q,'Betaald tarief 2023'!A:A,'Betaald percentage 2023'!A8)</f>
        <v>0</v>
      </c>
      <c r="G8">
        <f>IFERROR(INDEX(Correcties!B:B,MATCH('Betaald percentage 2023'!A8,Correcties!A:A,0)),"")</f>
        <v>0</v>
      </c>
    </row>
    <row r="9" spans="1:7" x14ac:dyDescent="0.25">
      <c r="A9" s="45"/>
      <c r="B9" s="39" t="str">
        <f>IFERROR(INDEX('Betaald tarief 2023'!B:B,MATCH('Betaald percentage 2023'!A9,'Betaald tarief 2023'!A:A,0)),"")</f>
        <v/>
      </c>
      <c r="C9" s="39" t="str">
        <f>IFERROR(INDEX('Betaald tarief 2023'!C:C,MATCH('Betaald percentage 2023'!A9,'Betaald tarief 2023'!A:A,0)),"")</f>
        <v/>
      </c>
      <c r="D9" s="41" cm="1">
        <f t="array" ref="D9">IFERROR(E9/SUMPRODUCT(('Betaald tarief 2023'!$A$2:$A$100000='Betaald percentage 2023'!A9)*'Betaald tarief 2023'!$H$2:$H$100000*'Betaald tarief 2023'!$O$2:$O$100000),0)</f>
        <v>0</v>
      </c>
      <c r="E9" s="42">
        <f>SUMIFS('Betaald tarief 2023'!G:G,'Betaald tarief 2023'!A:A,'Betaald percentage 2023'!A9)</f>
        <v>0</v>
      </c>
      <c r="F9" s="42">
        <f>SUMIFS('Betaald tarief 2023'!Q:Q,'Betaald tarief 2023'!A:A,'Betaald percentage 2023'!A9)</f>
        <v>0</v>
      </c>
      <c r="G9">
        <f>IFERROR(INDEX(Correcties!B:B,MATCH('Betaald percentage 2023'!A9,Correcties!A:A,0)),"")</f>
        <v>0</v>
      </c>
    </row>
    <row r="10" spans="1:7" x14ac:dyDescent="0.25">
      <c r="A10" s="45"/>
      <c r="B10" s="39" t="str">
        <f>IFERROR(INDEX('Betaald tarief 2023'!B:B,MATCH('Betaald percentage 2023'!A10,'Betaald tarief 2023'!A:A,0)),"")</f>
        <v/>
      </c>
      <c r="C10" s="39" t="str">
        <f>IFERROR(INDEX('Betaald tarief 2023'!C:C,MATCH('Betaald percentage 2023'!A10,'Betaald tarief 2023'!A:A,0)),"")</f>
        <v/>
      </c>
      <c r="D10" s="41" cm="1">
        <f t="array" ref="D10">IFERROR(E10/SUMPRODUCT(('Betaald tarief 2023'!$A$2:$A$100000='Betaald percentage 2023'!A10)*'Betaald tarief 2023'!$H$2:$H$100000*'Betaald tarief 2023'!$O$2:$O$100000),0)</f>
        <v>0</v>
      </c>
      <c r="E10" s="42">
        <f>SUMIFS('Betaald tarief 2023'!G:G,'Betaald tarief 2023'!A:A,'Betaald percentage 2023'!A10)</f>
        <v>0</v>
      </c>
      <c r="F10" s="42">
        <f>SUMIFS('Betaald tarief 2023'!Q:Q,'Betaald tarief 2023'!A:A,'Betaald percentage 2023'!A10)</f>
        <v>0</v>
      </c>
      <c r="G10">
        <f>IFERROR(INDEX(Correcties!B:B,MATCH('Betaald percentage 2023'!A10,Correcties!A:A,0)),"")</f>
        <v>0</v>
      </c>
    </row>
    <row r="11" spans="1:7" x14ac:dyDescent="0.25">
      <c r="A11" s="45"/>
      <c r="B11" s="39" t="str">
        <f>IFERROR(INDEX('Betaald tarief 2023'!B:B,MATCH('Betaald percentage 2023'!A11,'Betaald tarief 2023'!A:A,0)),"")</f>
        <v/>
      </c>
      <c r="C11" s="39" t="str">
        <f>IFERROR(INDEX('Betaald tarief 2023'!C:C,MATCH('Betaald percentage 2023'!A11,'Betaald tarief 2023'!A:A,0)),"")</f>
        <v/>
      </c>
      <c r="D11" s="41" cm="1">
        <f t="array" ref="D11">IFERROR(E11/SUMPRODUCT(('Betaald tarief 2023'!$A$2:$A$100000='Betaald percentage 2023'!A11)*'Betaald tarief 2023'!$H$2:$H$100000*'Betaald tarief 2023'!$O$2:$O$100000),0)</f>
        <v>0</v>
      </c>
      <c r="E11" s="42">
        <f>SUMIFS('Betaald tarief 2023'!G:G,'Betaald tarief 2023'!A:A,'Betaald percentage 2023'!A11)</f>
        <v>0</v>
      </c>
      <c r="F11" s="42">
        <f>SUMIFS('Betaald tarief 2023'!Q:Q,'Betaald tarief 2023'!A:A,'Betaald percentage 2023'!A11)</f>
        <v>0</v>
      </c>
      <c r="G11">
        <f>IFERROR(INDEX(Correcties!B:B,MATCH('Betaald percentage 2023'!A11,Correcties!A:A,0)),"")</f>
        <v>0</v>
      </c>
    </row>
    <row r="12" spans="1:7" x14ac:dyDescent="0.25">
      <c r="A12" s="45"/>
      <c r="B12" s="39" t="str">
        <f>IFERROR(INDEX('Betaald tarief 2023'!B:B,MATCH('Betaald percentage 2023'!A12,'Betaald tarief 2023'!A:A,0)),"")</f>
        <v/>
      </c>
      <c r="C12" s="39" t="str">
        <f>IFERROR(INDEX('Betaald tarief 2023'!C:C,MATCH('Betaald percentage 2023'!A12,'Betaald tarief 2023'!A:A,0)),"")</f>
        <v/>
      </c>
      <c r="D12" s="41" cm="1">
        <f t="array" ref="D12">IFERROR(E12/SUMPRODUCT(('Betaald tarief 2023'!$A$2:$A$100000='Betaald percentage 2023'!A12)*'Betaald tarief 2023'!$H$2:$H$100000*'Betaald tarief 2023'!$O$2:$O$100000),0)</f>
        <v>0</v>
      </c>
      <c r="E12" s="42">
        <f>SUMIFS('Betaald tarief 2023'!G:G,'Betaald tarief 2023'!A:A,'Betaald percentage 2023'!A12)</f>
        <v>0</v>
      </c>
      <c r="F12" s="42">
        <f>SUMIFS('Betaald tarief 2023'!Q:Q,'Betaald tarief 2023'!A:A,'Betaald percentage 2023'!A12)</f>
        <v>0</v>
      </c>
      <c r="G12">
        <f>IFERROR(INDEX(Correcties!B:B,MATCH('Betaald percentage 2023'!A12,Correcties!A:A,0)),"")</f>
        <v>0</v>
      </c>
    </row>
    <row r="13" spans="1:7" x14ac:dyDescent="0.25">
      <c r="A13" s="45"/>
      <c r="B13" s="39" t="str">
        <f>IFERROR(INDEX('Betaald tarief 2023'!B:B,MATCH('Betaald percentage 2023'!A13,'Betaald tarief 2023'!A:A,0)),"")</f>
        <v/>
      </c>
      <c r="C13" s="39" t="str">
        <f>IFERROR(INDEX('Betaald tarief 2023'!C:C,MATCH('Betaald percentage 2023'!A13,'Betaald tarief 2023'!A:A,0)),"")</f>
        <v/>
      </c>
      <c r="D13" s="41" cm="1">
        <f t="array" ref="D13">IFERROR(E13/SUMPRODUCT(('Betaald tarief 2023'!$A$2:$A$100000='Betaald percentage 2023'!A13)*'Betaald tarief 2023'!$H$2:$H$100000*'Betaald tarief 2023'!$O$2:$O$100000),0)</f>
        <v>0</v>
      </c>
      <c r="E13" s="42">
        <f>SUMIFS('Betaald tarief 2023'!G:G,'Betaald tarief 2023'!A:A,'Betaald percentage 2023'!A13)</f>
        <v>0</v>
      </c>
      <c r="F13" s="42">
        <f>SUMIFS('Betaald tarief 2023'!Q:Q,'Betaald tarief 2023'!A:A,'Betaald percentage 2023'!A13)</f>
        <v>0</v>
      </c>
      <c r="G13">
        <f>IFERROR(INDEX(Correcties!B:B,MATCH('Betaald percentage 2023'!A13,Correcties!A:A,0)),"")</f>
        <v>0</v>
      </c>
    </row>
    <row r="14" spans="1:7" x14ac:dyDescent="0.25">
      <c r="A14" s="45"/>
      <c r="B14" s="39" t="str">
        <f>IFERROR(INDEX('Betaald tarief 2023'!B:B,MATCH('Betaald percentage 2023'!A14,'Betaald tarief 2023'!A:A,0)),"")</f>
        <v/>
      </c>
      <c r="C14" s="39" t="str">
        <f>IFERROR(INDEX('Betaald tarief 2023'!C:C,MATCH('Betaald percentage 2023'!A14,'Betaald tarief 2023'!A:A,0)),"")</f>
        <v/>
      </c>
      <c r="D14" s="41" cm="1">
        <f t="array" ref="D14">IFERROR(E14/SUMPRODUCT(('Betaald tarief 2023'!$A$2:$A$100000='Betaald percentage 2023'!A14)*'Betaald tarief 2023'!$H$2:$H$100000*'Betaald tarief 2023'!$O$2:$O$100000),0)</f>
        <v>0</v>
      </c>
      <c r="E14" s="42">
        <f>SUMIFS('Betaald tarief 2023'!G:G,'Betaald tarief 2023'!A:A,'Betaald percentage 2023'!A14)</f>
        <v>0</v>
      </c>
      <c r="F14" s="42">
        <f>SUMIFS('Betaald tarief 2023'!Q:Q,'Betaald tarief 2023'!A:A,'Betaald percentage 2023'!A14)</f>
        <v>0</v>
      </c>
      <c r="G14">
        <f>IFERROR(INDEX(Correcties!B:B,MATCH('Betaald percentage 2023'!A14,Correcties!A:A,0)),"")</f>
        <v>0</v>
      </c>
    </row>
    <row r="15" spans="1:7" x14ac:dyDescent="0.25">
      <c r="A15" s="45"/>
      <c r="B15" s="39" t="str">
        <f>IFERROR(INDEX('Betaald tarief 2023'!B:B,MATCH('Betaald percentage 2023'!A15,'Betaald tarief 2023'!A:A,0)),"")</f>
        <v/>
      </c>
      <c r="C15" s="39" t="str">
        <f>IFERROR(INDEX('Betaald tarief 2023'!C:C,MATCH('Betaald percentage 2023'!A15,'Betaald tarief 2023'!A:A,0)),"")</f>
        <v/>
      </c>
      <c r="D15" s="41" cm="1">
        <f t="array" ref="D15">IFERROR(E15/SUMPRODUCT(('Betaald tarief 2023'!$A$2:$A$100000='Betaald percentage 2023'!A15)*'Betaald tarief 2023'!$H$2:$H$100000*'Betaald tarief 2023'!$O$2:$O$100000),0)</f>
        <v>0</v>
      </c>
      <c r="E15" s="42">
        <f>SUMIFS('Betaald tarief 2023'!G:G,'Betaald tarief 2023'!A:A,'Betaald percentage 2023'!A15)</f>
        <v>0</v>
      </c>
      <c r="F15" s="42">
        <f>SUMIFS('Betaald tarief 2023'!Q:Q,'Betaald tarief 2023'!A:A,'Betaald percentage 2023'!A15)</f>
        <v>0</v>
      </c>
      <c r="G15">
        <f>IFERROR(INDEX(Correcties!B:B,MATCH('Betaald percentage 2023'!A15,Correcties!A:A,0)),"")</f>
        <v>0</v>
      </c>
    </row>
    <row r="16" spans="1:7" x14ac:dyDescent="0.25">
      <c r="A16" s="45"/>
      <c r="B16" s="39" t="str">
        <f>IFERROR(INDEX('Betaald tarief 2023'!B:B,MATCH('Betaald percentage 2023'!A16,'Betaald tarief 2023'!A:A,0)),"")</f>
        <v/>
      </c>
      <c r="C16" s="39" t="str">
        <f>IFERROR(INDEX('Betaald tarief 2023'!C:C,MATCH('Betaald percentage 2023'!A16,'Betaald tarief 2023'!A:A,0)),"")</f>
        <v/>
      </c>
      <c r="D16" s="41" cm="1">
        <f t="array" ref="D16">IFERROR(E16/SUMPRODUCT(('Betaald tarief 2023'!$A$2:$A$100000='Betaald percentage 2023'!A16)*'Betaald tarief 2023'!$H$2:$H$100000*'Betaald tarief 2023'!$O$2:$O$100000),0)</f>
        <v>0</v>
      </c>
      <c r="E16" s="42">
        <f>SUMIFS('Betaald tarief 2023'!G:G,'Betaald tarief 2023'!A:A,'Betaald percentage 2023'!A16)</f>
        <v>0</v>
      </c>
      <c r="F16" s="42">
        <f>SUMIFS('Betaald tarief 2023'!Q:Q,'Betaald tarief 2023'!A:A,'Betaald percentage 2023'!A16)</f>
        <v>0</v>
      </c>
      <c r="G16">
        <f>IFERROR(INDEX(Correcties!B:B,MATCH('Betaald percentage 2023'!A16,Correcties!A:A,0)),"")</f>
        <v>0</v>
      </c>
    </row>
    <row r="17" spans="1:7" x14ac:dyDescent="0.25">
      <c r="A17" s="45"/>
      <c r="B17" s="39" t="str">
        <f>IFERROR(INDEX('Betaald tarief 2023'!B:B,MATCH('Betaald percentage 2023'!A17,'Betaald tarief 2023'!A:A,0)),"")</f>
        <v/>
      </c>
      <c r="C17" s="39" t="str">
        <f>IFERROR(INDEX('Betaald tarief 2023'!C:C,MATCH('Betaald percentage 2023'!A17,'Betaald tarief 2023'!A:A,0)),"")</f>
        <v/>
      </c>
      <c r="D17" s="41" cm="1">
        <f t="array" ref="D17">IFERROR(E17/SUMPRODUCT(('Betaald tarief 2023'!$A$2:$A$100000='Betaald percentage 2023'!A17)*'Betaald tarief 2023'!$H$2:$H$100000*'Betaald tarief 2023'!$O$2:$O$100000),0)</f>
        <v>0</v>
      </c>
      <c r="E17" s="42">
        <f>SUMIFS('Betaald tarief 2023'!G:G,'Betaald tarief 2023'!A:A,'Betaald percentage 2023'!A17)</f>
        <v>0</v>
      </c>
      <c r="F17" s="42">
        <f>SUMIFS('Betaald tarief 2023'!Q:Q,'Betaald tarief 2023'!A:A,'Betaald percentage 2023'!A17)</f>
        <v>0</v>
      </c>
      <c r="G17">
        <f>IFERROR(INDEX(Correcties!B:B,MATCH('Betaald percentage 2023'!A17,Correcties!A:A,0)),"")</f>
        <v>0</v>
      </c>
    </row>
    <row r="18" spans="1:7" x14ac:dyDescent="0.25">
      <c r="A18" s="45"/>
      <c r="B18" s="39" t="str">
        <f>IFERROR(INDEX('Betaald tarief 2023'!B:B,MATCH('Betaald percentage 2023'!A18,'Betaald tarief 2023'!A:A,0)),"")</f>
        <v/>
      </c>
      <c r="C18" s="39" t="str">
        <f>IFERROR(INDEX('Betaald tarief 2023'!C:C,MATCH('Betaald percentage 2023'!A18,'Betaald tarief 2023'!A:A,0)),"")</f>
        <v/>
      </c>
      <c r="D18" s="41" cm="1">
        <f t="array" ref="D18">IFERROR(E18/SUMPRODUCT(('Betaald tarief 2023'!$A$2:$A$100000='Betaald percentage 2023'!A18)*'Betaald tarief 2023'!$H$2:$H$100000*'Betaald tarief 2023'!$O$2:$O$100000),0)</f>
        <v>0</v>
      </c>
      <c r="E18" s="42">
        <f>SUMIFS('Betaald tarief 2023'!G:G,'Betaald tarief 2023'!A:A,'Betaald percentage 2023'!A18)</f>
        <v>0</v>
      </c>
      <c r="F18" s="42">
        <f>SUMIFS('Betaald tarief 2023'!Q:Q,'Betaald tarief 2023'!A:A,'Betaald percentage 2023'!A18)</f>
        <v>0</v>
      </c>
      <c r="G18">
        <f>IFERROR(INDEX(Correcties!B:B,MATCH('Betaald percentage 2023'!A18,Correcties!A:A,0)),"")</f>
        <v>0</v>
      </c>
    </row>
    <row r="19" spans="1:7" x14ac:dyDescent="0.25">
      <c r="A19" s="45"/>
      <c r="B19" s="39" t="str">
        <f>IFERROR(INDEX('Betaald tarief 2023'!B:B,MATCH('Betaald percentage 2023'!A19,'Betaald tarief 2023'!A:A,0)),"")</f>
        <v/>
      </c>
      <c r="C19" s="39" t="str">
        <f>IFERROR(INDEX('Betaald tarief 2023'!C:C,MATCH('Betaald percentage 2023'!A19,'Betaald tarief 2023'!A:A,0)),"")</f>
        <v/>
      </c>
      <c r="D19" s="41" cm="1">
        <f t="array" ref="D19">IFERROR(E19/SUMPRODUCT(('Betaald tarief 2023'!$A$2:$A$100000='Betaald percentage 2023'!A19)*'Betaald tarief 2023'!$H$2:$H$100000*'Betaald tarief 2023'!$O$2:$O$100000),0)</f>
        <v>0</v>
      </c>
      <c r="E19" s="42">
        <f>SUMIFS('Betaald tarief 2023'!G:G,'Betaald tarief 2023'!A:A,'Betaald percentage 2023'!A19)</f>
        <v>0</v>
      </c>
      <c r="F19" s="42">
        <f>SUMIFS('Betaald tarief 2023'!Q:Q,'Betaald tarief 2023'!A:A,'Betaald percentage 2023'!A19)</f>
        <v>0</v>
      </c>
      <c r="G19">
        <f>IFERROR(INDEX(Correcties!B:B,MATCH('Betaald percentage 2023'!A19,Correcties!A:A,0)),"")</f>
        <v>0</v>
      </c>
    </row>
    <row r="20" spans="1:7" x14ac:dyDescent="0.25">
      <c r="A20" s="45"/>
      <c r="B20" s="39" t="str">
        <f>IFERROR(INDEX('Betaald tarief 2023'!B:B,MATCH('Betaald percentage 2023'!A20,'Betaald tarief 2023'!A:A,0)),"")</f>
        <v/>
      </c>
      <c r="C20" s="39" t="str">
        <f>IFERROR(INDEX('Betaald tarief 2023'!C:C,MATCH('Betaald percentage 2023'!A20,'Betaald tarief 2023'!A:A,0)),"")</f>
        <v/>
      </c>
      <c r="D20" s="41" cm="1">
        <f t="array" ref="D20">IFERROR(E20/SUMPRODUCT(('Betaald tarief 2023'!$A$2:$A$100000='Betaald percentage 2023'!A20)*'Betaald tarief 2023'!$H$2:$H$100000*'Betaald tarief 2023'!$O$2:$O$100000),0)</f>
        <v>0</v>
      </c>
      <c r="E20" s="42">
        <f>SUMIFS('Betaald tarief 2023'!G:G,'Betaald tarief 2023'!A:A,'Betaald percentage 2023'!A20)</f>
        <v>0</v>
      </c>
      <c r="F20" s="42">
        <f>SUMIFS('Betaald tarief 2023'!Q:Q,'Betaald tarief 2023'!A:A,'Betaald percentage 2023'!A20)</f>
        <v>0</v>
      </c>
      <c r="G20">
        <f>IFERROR(INDEX(Correcties!B:B,MATCH('Betaald percentage 2023'!A20,Correcties!A:A,0)),"")</f>
        <v>0</v>
      </c>
    </row>
    <row r="21" spans="1:7" x14ac:dyDescent="0.25">
      <c r="A21" s="45"/>
      <c r="B21" s="39" t="str">
        <f>IFERROR(INDEX('Betaald tarief 2023'!B:B,MATCH('Betaald percentage 2023'!A21,'Betaald tarief 2023'!A:A,0)),"")</f>
        <v/>
      </c>
      <c r="C21" s="39" t="str">
        <f>IFERROR(INDEX('Betaald tarief 2023'!C:C,MATCH('Betaald percentage 2023'!A21,'Betaald tarief 2023'!A:A,0)),"")</f>
        <v/>
      </c>
      <c r="D21" s="41" cm="1">
        <f t="array" ref="D21">IFERROR(E21/SUMPRODUCT(('Betaald tarief 2023'!$A$2:$A$100000='Betaald percentage 2023'!A21)*'Betaald tarief 2023'!$H$2:$H$100000*'Betaald tarief 2023'!$O$2:$O$100000),0)</f>
        <v>0</v>
      </c>
      <c r="E21" s="42">
        <f>SUMIFS('Betaald tarief 2023'!G:G,'Betaald tarief 2023'!A:A,'Betaald percentage 2023'!A21)</f>
        <v>0</v>
      </c>
      <c r="F21" s="42">
        <f>SUMIFS('Betaald tarief 2023'!Q:Q,'Betaald tarief 2023'!A:A,'Betaald percentage 2023'!A21)</f>
        <v>0</v>
      </c>
      <c r="G21">
        <f>IFERROR(INDEX(Correcties!B:B,MATCH('Betaald percentage 2023'!A21,Correcties!A:A,0)),"")</f>
        <v>0</v>
      </c>
    </row>
    <row r="22" spans="1:7" x14ac:dyDescent="0.25">
      <c r="A22" s="45"/>
      <c r="B22" s="39" t="str">
        <f>IFERROR(INDEX('Betaald tarief 2023'!B:B,MATCH('Betaald percentage 2023'!A22,'Betaald tarief 2023'!A:A,0)),"")</f>
        <v/>
      </c>
      <c r="C22" s="39" t="str">
        <f>IFERROR(INDEX('Betaald tarief 2023'!C:C,MATCH('Betaald percentage 2023'!A22,'Betaald tarief 2023'!A:A,0)),"")</f>
        <v/>
      </c>
      <c r="D22" s="41" cm="1">
        <f t="array" ref="D22">IFERROR(E22/SUMPRODUCT(('Betaald tarief 2023'!$A$2:$A$100000='Betaald percentage 2023'!A22)*'Betaald tarief 2023'!$H$2:$H$100000*'Betaald tarief 2023'!$O$2:$O$100000),0)</f>
        <v>0</v>
      </c>
      <c r="E22" s="42">
        <f>SUMIFS('Betaald tarief 2023'!G:G,'Betaald tarief 2023'!A:A,'Betaald percentage 2023'!A22)</f>
        <v>0</v>
      </c>
      <c r="F22" s="42">
        <f>SUMIFS('Betaald tarief 2023'!Q:Q,'Betaald tarief 2023'!A:A,'Betaald percentage 2023'!A22)</f>
        <v>0</v>
      </c>
      <c r="G22">
        <f>IFERROR(INDEX(Correcties!B:B,MATCH('Betaald percentage 2023'!A22,Correcties!A:A,0)),"")</f>
        <v>0</v>
      </c>
    </row>
    <row r="23" spans="1:7" x14ac:dyDescent="0.25">
      <c r="A23" s="45"/>
      <c r="B23" s="39" t="str">
        <f>IFERROR(INDEX('Betaald tarief 2023'!B:B,MATCH('Betaald percentage 2023'!A23,'Betaald tarief 2023'!A:A,0)),"")</f>
        <v/>
      </c>
      <c r="C23" s="39" t="str">
        <f>IFERROR(INDEX('Betaald tarief 2023'!C:C,MATCH('Betaald percentage 2023'!A23,'Betaald tarief 2023'!A:A,0)),"")</f>
        <v/>
      </c>
      <c r="D23" s="41" cm="1">
        <f t="array" ref="D23">IFERROR(E23/SUMPRODUCT(('Betaald tarief 2023'!$A$2:$A$100000='Betaald percentage 2023'!A23)*'Betaald tarief 2023'!$H$2:$H$100000*'Betaald tarief 2023'!$O$2:$O$100000),0)</f>
        <v>0</v>
      </c>
      <c r="E23" s="42">
        <f>SUMIFS('Betaald tarief 2023'!G:G,'Betaald tarief 2023'!A:A,'Betaald percentage 2023'!A23)</f>
        <v>0</v>
      </c>
      <c r="F23" s="42">
        <f>SUMIFS('Betaald tarief 2023'!Q:Q,'Betaald tarief 2023'!A:A,'Betaald percentage 2023'!A23)</f>
        <v>0</v>
      </c>
      <c r="G23">
        <f>IFERROR(INDEX(Correcties!B:B,MATCH('Betaald percentage 2023'!A23,Correcties!A:A,0)),"")</f>
        <v>0</v>
      </c>
    </row>
    <row r="24" spans="1:7" x14ac:dyDescent="0.25">
      <c r="A24" s="45"/>
      <c r="B24" s="39" t="str">
        <f>IFERROR(INDEX('Betaald tarief 2023'!B:B,MATCH('Betaald percentage 2023'!A24,'Betaald tarief 2023'!A:A,0)),"")</f>
        <v/>
      </c>
      <c r="C24" s="39" t="str">
        <f>IFERROR(INDEX('Betaald tarief 2023'!C:C,MATCH('Betaald percentage 2023'!A24,'Betaald tarief 2023'!A:A,0)),"")</f>
        <v/>
      </c>
      <c r="D24" s="41" cm="1">
        <f t="array" ref="D24">IFERROR(E24/SUMPRODUCT(('Betaald tarief 2023'!$A$2:$A$100000='Betaald percentage 2023'!A24)*'Betaald tarief 2023'!$H$2:$H$100000*'Betaald tarief 2023'!$O$2:$O$100000),0)</f>
        <v>0</v>
      </c>
      <c r="E24" s="42">
        <f>SUMIFS('Betaald tarief 2023'!G:G,'Betaald tarief 2023'!A:A,'Betaald percentage 2023'!A24)</f>
        <v>0</v>
      </c>
      <c r="F24" s="42">
        <f>SUMIFS('Betaald tarief 2023'!Q:Q,'Betaald tarief 2023'!A:A,'Betaald percentage 2023'!A24)</f>
        <v>0</v>
      </c>
      <c r="G24">
        <f>IFERROR(INDEX(Correcties!B:B,MATCH('Betaald percentage 2023'!A24,Correcties!A:A,0)),"")</f>
        <v>0</v>
      </c>
    </row>
    <row r="25" spans="1:7" x14ac:dyDescent="0.25">
      <c r="A25" s="45"/>
      <c r="B25" s="39" t="str">
        <f>IFERROR(INDEX('Betaald tarief 2023'!B:B,MATCH('Betaald percentage 2023'!A25,'Betaald tarief 2023'!A:A,0)),"")</f>
        <v/>
      </c>
      <c r="C25" s="39" t="str">
        <f>IFERROR(INDEX('Betaald tarief 2023'!C:C,MATCH('Betaald percentage 2023'!A25,'Betaald tarief 2023'!A:A,0)),"")</f>
        <v/>
      </c>
      <c r="D25" s="41" cm="1">
        <f t="array" ref="D25">IFERROR(E25/SUMPRODUCT(('Betaald tarief 2023'!$A$2:$A$100000='Betaald percentage 2023'!A25)*'Betaald tarief 2023'!$H$2:$H$100000*'Betaald tarief 2023'!$O$2:$O$100000),0)</f>
        <v>0</v>
      </c>
      <c r="E25" s="42">
        <f>SUMIFS('Betaald tarief 2023'!G:G,'Betaald tarief 2023'!A:A,'Betaald percentage 2023'!A25)</f>
        <v>0</v>
      </c>
      <c r="F25" s="42">
        <f>SUMIFS('Betaald tarief 2023'!Q:Q,'Betaald tarief 2023'!A:A,'Betaald percentage 2023'!A25)</f>
        <v>0</v>
      </c>
      <c r="G25">
        <f>IFERROR(INDEX(Correcties!B:B,MATCH('Betaald percentage 2023'!A25,Correcties!A:A,0)),"")</f>
        <v>0</v>
      </c>
    </row>
    <row r="26" spans="1:7" x14ac:dyDescent="0.25">
      <c r="A26" s="45"/>
      <c r="B26" s="39" t="str">
        <f>IFERROR(INDEX('Betaald tarief 2023'!B:B,MATCH('Betaald percentage 2023'!A26,'Betaald tarief 2023'!A:A,0)),"")</f>
        <v/>
      </c>
      <c r="C26" s="39" t="str">
        <f>IFERROR(INDEX('Betaald tarief 2023'!C:C,MATCH('Betaald percentage 2023'!A26,'Betaald tarief 2023'!A:A,0)),"")</f>
        <v/>
      </c>
      <c r="D26" s="41" cm="1">
        <f t="array" ref="D26">IFERROR(E26/SUMPRODUCT(('Betaald tarief 2023'!$A$2:$A$100000='Betaald percentage 2023'!A26)*'Betaald tarief 2023'!$H$2:$H$100000*'Betaald tarief 2023'!$O$2:$O$100000),0)</f>
        <v>0</v>
      </c>
      <c r="E26" s="42">
        <f>SUMIFS('Betaald tarief 2023'!G:G,'Betaald tarief 2023'!A:A,'Betaald percentage 2023'!A26)</f>
        <v>0</v>
      </c>
      <c r="F26" s="42">
        <f>SUMIFS('Betaald tarief 2023'!Q:Q,'Betaald tarief 2023'!A:A,'Betaald percentage 2023'!A26)</f>
        <v>0</v>
      </c>
      <c r="G26">
        <f>IFERROR(INDEX(Correcties!B:B,MATCH('Betaald percentage 2023'!A26,Correcties!A:A,0)),"")</f>
        <v>0</v>
      </c>
    </row>
    <row r="27" spans="1:7" x14ac:dyDescent="0.25">
      <c r="A27" s="45"/>
      <c r="B27" s="39" t="str">
        <f>IFERROR(INDEX('Betaald tarief 2023'!B:B,MATCH('Betaald percentage 2023'!A27,'Betaald tarief 2023'!A:A,0)),"")</f>
        <v/>
      </c>
      <c r="C27" s="39" t="str">
        <f>IFERROR(INDEX('Betaald tarief 2023'!C:C,MATCH('Betaald percentage 2023'!A27,'Betaald tarief 2023'!A:A,0)),"")</f>
        <v/>
      </c>
      <c r="D27" s="41" cm="1">
        <f t="array" ref="D27">IFERROR(E27/SUMPRODUCT(('Betaald tarief 2023'!$A$2:$A$100000='Betaald percentage 2023'!A27)*'Betaald tarief 2023'!$H$2:$H$100000*'Betaald tarief 2023'!$O$2:$O$100000),0)</f>
        <v>0</v>
      </c>
      <c r="E27" s="42">
        <f>SUMIFS('Betaald tarief 2023'!G:G,'Betaald tarief 2023'!A:A,'Betaald percentage 2023'!A27)</f>
        <v>0</v>
      </c>
      <c r="F27" s="42">
        <f>SUMIFS('Betaald tarief 2023'!Q:Q,'Betaald tarief 2023'!A:A,'Betaald percentage 2023'!A27)</f>
        <v>0</v>
      </c>
      <c r="G27">
        <f>IFERROR(INDEX(Correcties!B:B,MATCH('Betaald percentage 2023'!A27,Correcties!A:A,0)),"")</f>
        <v>0</v>
      </c>
    </row>
    <row r="28" spans="1:7" x14ac:dyDescent="0.25">
      <c r="A28" s="45"/>
      <c r="B28" s="39" t="str">
        <f>IFERROR(INDEX('Betaald tarief 2023'!B:B,MATCH('Betaald percentage 2023'!A28,'Betaald tarief 2023'!A:A,0)),"")</f>
        <v/>
      </c>
      <c r="C28" s="39" t="str">
        <f>IFERROR(INDEX('Betaald tarief 2023'!C:C,MATCH('Betaald percentage 2023'!A28,'Betaald tarief 2023'!A:A,0)),"")</f>
        <v/>
      </c>
      <c r="D28" s="41" cm="1">
        <f t="array" ref="D28">IFERROR(E28/SUMPRODUCT(('Betaald tarief 2023'!$A$2:$A$100000='Betaald percentage 2023'!A28)*'Betaald tarief 2023'!$H$2:$H$100000*'Betaald tarief 2023'!$O$2:$O$100000),0)</f>
        <v>0</v>
      </c>
      <c r="E28" s="42">
        <f>SUMIFS('Betaald tarief 2023'!G:G,'Betaald tarief 2023'!A:A,'Betaald percentage 2023'!A28)</f>
        <v>0</v>
      </c>
      <c r="F28" s="42">
        <f>SUMIFS('Betaald tarief 2023'!Q:Q,'Betaald tarief 2023'!A:A,'Betaald percentage 2023'!A28)</f>
        <v>0</v>
      </c>
      <c r="G28">
        <f>IFERROR(INDEX(Correcties!B:B,MATCH('Betaald percentage 2023'!A28,Correcties!A:A,0)),"")</f>
        <v>0</v>
      </c>
    </row>
    <row r="29" spans="1:7" x14ac:dyDescent="0.25">
      <c r="A29" s="45"/>
      <c r="B29" s="39" t="str">
        <f>IFERROR(INDEX('Betaald tarief 2023'!B:B,MATCH('Betaald percentage 2023'!A29,'Betaald tarief 2023'!A:A,0)),"")</f>
        <v/>
      </c>
      <c r="C29" s="39" t="str">
        <f>IFERROR(INDEX('Betaald tarief 2023'!C:C,MATCH('Betaald percentage 2023'!A29,'Betaald tarief 2023'!A:A,0)),"")</f>
        <v/>
      </c>
      <c r="D29" s="41" cm="1">
        <f t="array" ref="D29">IFERROR(E29/SUMPRODUCT(('Betaald tarief 2023'!$A$2:$A$100000='Betaald percentage 2023'!A29)*'Betaald tarief 2023'!$H$2:$H$100000*'Betaald tarief 2023'!$O$2:$O$100000),0)</f>
        <v>0</v>
      </c>
      <c r="E29" s="42">
        <f>SUMIFS('Betaald tarief 2023'!G:G,'Betaald tarief 2023'!A:A,'Betaald percentage 2023'!A29)</f>
        <v>0</v>
      </c>
      <c r="F29" s="42">
        <f>SUMIFS('Betaald tarief 2023'!Q:Q,'Betaald tarief 2023'!A:A,'Betaald percentage 2023'!A29)</f>
        <v>0</v>
      </c>
      <c r="G29">
        <f>IFERROR(INDEX(Correcties!B:B,MATCH('Betaald percentage 2023'!A29,Correcties!A:A,0)),"")</f>
        <v>0</v>
      </c>
    </row>
    <row r="30" spans="1:7" x14ac:dyDescent="0.25">
      <c r="A30" s="45"/>
      <c r="B30" s="39" t="str">
        <f>IFERROR(INDEX('Betaald tarief 2023'!B:B,MATCH('Betaald percentage 2023'!A30,'Betaald tarief 2023'!A:A,0)),"")</f>
        <v/>
      </c>
      <c r="C30" s="39" t="str">
        <f>IFERROR(INDEX('Betaald tarief 2023'!C:C,MATCH('Betaald percentage 2023'!A30,'Betaald tarief 2023'!A:A,0)),"")</f>
        <v/>
      </c>
      <c r="D30" s="41" cm="1">
        <f t="array" ref="D30">IFERROR(E30/SUMPRODUCT(('Betaald tarief 2023'!$A$2:$A$100000='Betaald percentage 2023'!A30)*'Betaald tarief 2023'!$H$2:$H$100000*'Betaald tarief 2023'!$O$2:$O$100000),0)</f>
        <v>0</v>
      </c>
      <c r="E30" s="42">
        <f>SUMIFS('Betaald tarief 2023'!G:G,'Betaald tarief 2023'!A:A,'Betaald percentage 2023'!A30)</f>
        <v>0</v>
      </c>
      <c r="F30" s="42">
        <f>SUMIFS('Betaald tarief 2023'!Q:Q,'Betaald tarief 2023'!A:A,'Betaald percentage 2023'!A30)</f>
        <v>0</v>
      </c>
      <c r="G30">
        <f>IFERROR(INDEX(Correcties!B:B,MATCH('Betaald percentage 2023'!A30,Correcties!A:A,0)),"")</f>
        <v>0</v>
      </c>
    </row>
    <row r="31" spans="1:7" x14ac:dyDescent="0.25">
      <c r="A31" s="45"/>
      <c r="B31" s="39" t="str">
        <f>IFERROR(INDEX('Betaald tarief 2023'!B:B,MATCH('Betaald percentage 2023'!A31,'Betaald tarief 2023'!A:A,0)),"")</f>
        <v/>
      </c>
      <c r="C31" s="39" t="str">
        <f>IFERROR(INDEX('Betaald tarief 2023'!C:C,MATCH('Betaald percentage 2023'!A31,'Betaald tarief 2023'!A:A,0)),"")</f>
        <v/>
      </c>
      <c r="D31" s="41" cm="1">
        <f t="array" ref="D31">IFERROR(E31/SUMPRODUCT(('Betaald tarief 2023'!$A$2:$A$100000='Betaald percentage 2023'!A31)*'Betaald tarief 2023'!$H$2:$H$100000*'Betaald tarief 2023'!$O$2:$O$100000),0)</f>
        <v>0</v>
      </c>
      <c r="E31" s="42">
        <f>SUMIFS('Betaald tarief 2023'!G:G,'Betaald tarief 2023'!A:A,'Betaald percentage 2023'!A31)</f>
        <v>0</v>
      </c>
      <c r="F31" s="42">
        <f>SUMIFS('Betaald tarief 2023'!Q:Q,'Betaald tarief 2023'!A:A,'Betaald percentage 2023'!A31)</f>
        <v>0</v>
      </c>
      <c r="G31">
        <f>IFERROR(INDEX(Correcties!B:B,MATCH('Betaald percentage 2023'!A31,Correcties!A:A,0)),"")</f>
        <v>0</v>
      </c>
    </row>
    <row r="32" spans="1:7" x14ac:dyDescent="0.25">
      <c r="A32" s="45"/>
      <c r="B32" s="39" t="str">
        <f>IFERROR(INDEX('Betaald tarief 2023'!B:B,MATCH('Betaald percentage 2023'!A32,'Betaald tarief 2023'!A:A,0)),"")</f>
        <v/>
      </c>
      <c r="C32" s="39" t="str">
        <f>IFERROR(INDEX('Betaald tarief 2023'!C:C,MATCH('Betaald percentage 2023'!A32,'Betaald tarief 2023'!A:A,0)),"")</f>
        <v/>
      </c>
      <c r="D32" s="41" cm="1">
        <f t="array" ref="D32">IFERROR(E32/SUMPRODUCT(('Betaald tarief 2023'!$A$2:$A$100000='Betaald percentage 2023'!A32)*'Betaald tarief 2023'!$H$2:$H$100000*'Betaald tarief 2023'!$O$2:$O$100000),0)</f>
        <v>0</v>
      </c>
      <c r="E32" s="42">
        <f>SUMIFS('Betaald tarief 2023'!G:G,'Betaald tarief 2023'!A:A,'Betaald percentage 2023'!A32)</f>
        <v>0</v>
      </c>
      <c r="F32" s="42">
        <f>SUMIFS('Betaald tarief 2023'!Q:Q,'Betaald tarief 2023'!A:A,'Betaald percentage 2023'!A32)</f>
        <v>0</v>
      </c>
      <c r="G32">
        <f>IFERROR(INDEX(Correcties!B:B,MATCH('Betaald percentage 2023'!A32,Correcties!A:A,0)),"")</f>
        <v>0</v>
      </c>
    </row>
    <row r="33" spans="1:7" x14ac:dyDescent="0.25">
      <c r="A33" s="45"/>
      <c r="B33" s="39" t="str">
        <f>IFERROR(INDEX('Betaald tarief 2023'!B:B,MATCH('Betaald percentage 2023'!A33,'Betaald tarief 2023'!A:A,0)),"")</f>
        <v/>
      </c>
      <c r="C33" s="39" t="str">
        <f>IFERROR(INDEX('Betaald tarief 2023'!C:C,MATCH('Betaald percentage 2023'!A33,'Betaald tarief 2023'!A:A,0)),"")</f>
        <v/>
      </c>
      <c r="D33" s="41" cm="1">
        <f t="array" ref="D33">IFERROR(E33/SUMPRODUCT(('Betaald tarief 2023'!$A$2:$A$100000='Betaald percentage 2023'!A33)*'Betaald tarief 2023'!$H$2:$H$100000*'Betaald tarief 2023'!$O$2:$O$100000),0)</f>
        <v>0</v>
      </c>
      <c r="E33" s="42">
        <f>SUMIFS('Betaald tarief 2023'!G:G,'Betaald tarief 2023'!A:A,'Betaald percentage 2023'!A33)</f>
        <v>0</v>
      </c>
      <c r="F33" s="42">
        <f>SUMIFS('Betaald tarief 2023'!Q:Q,'Betaald tarief 2023'!A:A,'Betaald percentage 2023'!A33)</f>
        <v>0</v>
      </c>
      <c r="G33">
        <f>IFERROR(INDEX(Correcties!B:B,MATCH('Betaald percentage 2023'!A33,Correcties!A:A,0)),"")</f>
        <v>0</v>
      </c>
    </row>
    <row r="34" spans="1:7" x14ac:dyDescent="0.25">
      <c r="A34" s="45"/>
      <c r="B34" s="39" t="str">
        <f>IFERROR(INDEX('Betaald tarief 2023'!B:B,MATCH('Betaald percentage 2023'!A34,'Betaald tarief 2023'!A:A,0)),"")</f>
        <v/>
      </c>
      <c r="C34" s="39" t="str">
        <f>IFERROR(INDEX('Betaald tarief 2023'!C:C,MATCH('Betaald percentage 2023'!A34,'Betaald tarief 2023'!A:A,0)),"")</f>
        <v/>
      </c>
      <c r="D34" s="41" cm="1">
        <f t="array" ref="D34">IFERROR(E34/SUMPRODUCT(('Betaald tarief 2023'!$A$2:$A$100000='Betaald percentage 2023'!A34)*'Betaald tarief 2023'!$H$2:$H$100000*'Betaald tarief 2023'!$O$2:$O$100000),0)</f>
        <v>0</v>
      </c>
      <c r="E34" s="42">
        <f>SUMIFS('Betaald tarief 2023'!G:G,'Betaald tarief 2023'!A:A,'Betaald percentage 2023'!A34)</f>
        <v>0</v>
      </c>
      <c r="F34" s="42">
        <f>SUMIFS('Betaald tarief 2023'!Q:Q,'Betaald tarief 2023'!A:A,'Betaald percentage 2023'!A34)</f>
        <v>0</v>
      </c>
      <c r="G34">
        <f>IFERROR(INDEX(Correcties!B:B,MATCH('Betaald percentage 2023'!A34,Correcties!A:A,0)),"")</f>
        <v>0</v>
      </c>
    </row>
    <row r="35" spans="1:7" x14ac:dyDescent="0.25">
      <c r="A35" s="45"/>
      <c r="B35" s="39" t="str">
        <f>IFERROR(INDEX('Betaald tarief 2023'!B:B,MATCH('Betaald percentage 2023'!A35,'Betaald tarief 2023'!A:A,0)),"")</f>
        <v/>
      </c>
      <c r="C35" s="39" t="str">
        <f>IFERROR(INDEX('Betaald tarief 2023'!C:C,MATCH('Betaald percentage 2023'!A35,'Betaald tarief 2023'!A:A,0)),"")</f>
        <v/>
      </c>
      <c r="D35" s="41" cm="1">
        <f t="array" ref="D35">IFERROR(E35/SUMPRODUCT(('Betaald tarief 2023'!$A$2:$A$100000='Betaald percentage 2023'!A35)*'Betaald tarief 2023'!$H$2:$H$100000*'Betaald tarief 2023'!$O$2:$O$100000),0)</f>
        <v>0</v>
      </c>
      <c r="E35" s="42">
        <f>SUMIFS('Betaald tarief 2023'!G:G,'Betaald tarief 2023'!A:A,'Betaald percentage 2023'!A35)</f>
        <v>0</v>
      </c>
      <c r="F35" s="42">
        <f>SUMIFS('Betaald tarief 2023'!Q:Q,'Betaald tarief 2023'!A:A,'Betaald percentage 2023'!A35)</f>
        <v>0</v>
      </c>
      <c r="G35">
        <f>IFERROR(INDEX(Correcties!B:B,MATCH('Betaald percentage 2023'!A35,Correcties!A:A,0)),"")</f>
        <v>0</v>
      </c>
    </row>
    <row r="36" spans="1:7" x14ac:dyDescent="0.25">
      <c r="A36" s="45"/>
      <c r="B36" s="39" t="str">
        <f>IFERROR(INDEX('Betaald tarief 2023'!B:B,MATCH('Betaald percentage 2023'!A36,'Betaald tarief 2023'!A:A,0)),"")</f>
        <v/>
      </c>
      <c r="C36" s="39" t="str">
        <f>IFERROR(INDEX('Betaald tarief 2023'!C:C,MATCH('Betaald percentage 2023'!A36,'Betaald tarief 2023'!A:A,0)),"")</f>
        <v/>
      </c>
      <c r="D36" s="41" cm="1">
        <f t="array" ref="D36">IFERROR(E36/SUMPRODUCT(('Betaald tarief 2023'!$A$2:$A$100000='Betaald percentage 2023'!A36)*'Betaald tarief 2023'!$H$2:$H$100000*'Betaald tarief 2023'!$O$2:$O$100000),0)</f>
        <v>0</v>
      </c>
      <c r="E36" s="42">
        <f>SUMIFS('Betaald tarief 2023'!G:G,'Betaald tarief 2023'!A:A,'Betaald percentage 2023'!A36)</f>
        <v>0</v>
      </c>
      <c r="F36" s="42">
        <f>SUMIFS('Betaald tarief 2023'!Q:Q,'Betaald tarief 2023'!A:A,'Betaald percentage 2023'!A36)</f>
        <v>0</v>
      </c>
      <c r="G36">
        <f>IFERROR(INDEX(Correcties!B:B,MATCH('Betaald percentage 2023'!A36,Correcties!A:A,0)),"")</f>
        <v>0</v>
      </c>
    </row>
    <row r="37" spans="1:7" x14ac:dyDescent="0.25">
      <c r="A37" s="45"/>
      <c r="B37" s="39" t="str">
        <f>IFERROR(INDEX('Betaald tarief 2023'!B:B,MATCH('Betaald percentage 2023'!A37,'Betaald tarief 2023'!A:A,0)),"")</f>
        <v/>
      </c>
      <c r="C37" s="39" t="str">
        <f>IFERROR(INDEX('Betaald tarief 2023'!C:C,MATCH('Betaald percentage 2023'!A37,'Betaald tarief 2023'!A:A,0)),"")</f>
        <v/>
      </c>
      <c r="D37" s="41" cm="1">
        <f t="array" ref="D37">IFERROR(E37/SUMPRODUCT(('Betaald tarief 2023'!$A$2:$A$100000='Betaald percentage 2023'!A37)*'Betaald tarief 2023'!$H$2:$H$100000*'Betaald tarief 2023'!$O$2:$O$100000),0)</f>
        <v>0</v>
      </c>
      <c r="E37" s="42">
        <f>SUMIFS('Betaald tarief 2023'!G:G,'Betaald tarief 2023'!A:A,'Betaald percentage 2023'!A37)</f>
        <v>0</v>
      </c>
      <c r="F37" s="42">
        <f>SUMIFS('Betaald tarief 2023'!Q:Q,'Betaald tarief 2023'!A:A,'Betaald percentage 2023'!A37)</f>
        <v>0</v>
      </c>
      <c r="G37">
        <f>IFERROR(INDEX(Correcties!B:B,MATCH('Betaald percentage 2023'!A37,Correcties!A:A,0)),"")</f>
        <v>0</v>
      </c>
    </row>
    <row r="38" spans="1:7" x14ac:dyDescent="0.25">
      <c r="A38" s="45"/>
      <c r="B38" s="39" t="str">
        <f>IFERROR(INDEX('Betaald tarief 2023'!B:B,MATCH('Betaald percentage 2023'!A38,'Betaald tarief 2023'!A:A,0)),"")</f>
        <v/>
      </c>
      <c r="C38" s="39" t="str">
        <f>IFERROR(INDEX('Betaald tarief 2023'!C:C,MATCH('Betaald percentage 2023'!A38,'Betaald tarief 2023'!A:A,0)),"")</f>
        <v/>
      </c>
      <c r="D38" s="41" cm="1">
        <f t="array" ref="D38">IFERROR(E38/SUMPRODUCT(('Betaald tarief 2023'!$A$2:$A$100000='Betaald percentage 2023'!A38)*'Betaald tarief 2023'!$H$2:$H$100000*'Betaald tarief 2023'!$O$2:$O$100000),0)</f>
        <v>0</v>
      </c>
      <c r="E38" s="42">
        <f>SUMIFS('Betaald tarief 2023'!G:G,'Betaald tarief 2023'!A:A,'Betaald percentage 2023'!A38)</f>
        <v>0</v>
      </c>
      <c r="F38" s="42">
        <f>SUMIFS('Betaald tarief 2023'!Q:Q,'Betaald tarief 2023'!A:A,'Betaald percentage 2023'!A38)</f>
        <v>0</v>
      </c>
      <c r="G38">
        <f>IFERROR(INDEX(Correcties!B:B,MATCH('Betaald percentage 2023'!A38,Correcties!A:A,0)),"")</f>
        <v>0</v>
      </c>
    </row>
    <row r="39" spans="1:7" x14ac:dyDescent="0.25">
      <c r="A39" s="45"/>
      <c r="B39" s="39" t="str">
        <f>IFERROR(INDEX('Betaald tarief 2023'!B:B,MATCH('Betaald percentage 2023'!A39,'Betaald tarief 2023'!A:A,0)),"")</f>
        <v/>
      </c>
      <c r="C39" s="39" t="str">
        <f>IFERROR(INDEX('Betaald tarief 2023'!C:C,MATCH('Betaald percentage 2023'!A39,'Betaald tarief 2023'!A:A,0)),"")</f>
        <v/>
      </c>
      <c r="D39" s="41" cm="1">
        <f t="array" ref="D39">IFERROR(E39/SUMPRODUCT(('Betaald tarief 2023'!$A$2:$A$100000='Betaald percentage 2023'!A39)*'Betaald tarief 2023'!$H$2:$H$100000*'Betaald tarief 2023'!$O$2:$O$100000),0)</f>
        <v>0</v>
      </c>
      <c r="E39" s="42">
        <f>SUMIFS('Betaald tarief 2023'!G:G,'Betaald tarief 2023'!A:A,'Betaald percentage 2023'!A39)</f>
        <v>0</v>
      </c>
      <c r="F39" s="42">
        <f>SUMIFS('Betaald tarief 2023'!Q:Q,'Betaald tarief 2023'!A:A,'Betaald percentage 2023'!A39)</f>
        <v>0</v>
      </c>
      <c r="G39">
        <f>IFERROR(INDEX(Correcties!B:B,MATCH('Betaald percentage 2023'!A39,Correcties!A:A,0)),"")</f>
        <v>0</v>
      </c>
    </row>
    <row r="40" spans="1:7" x14ac:dyDescent="0.25">
      <c r="A40" s="45"/>
      <c r="B40" s="39" t="str">
        <f>IFERROR(INDEX('Betaald tarief 2023'!B:B,MATCH('Betaald percentage 2023'!A40,'Betaald tarief 2023'!A:A,0)),"")</f>
        <v/>
      </c>
      <c r="C40" s="39" t="str">
        <f>IFERROR(INDEX('Betaald tarief 2023'!C:C,MATCH('Betaald percentage 2023'!A40,'Betaald tarief 2023'!A:A,0)),"")</f>
        <v/>
      </c>
      <c r="D40" s="41" cm="1">
        <f t="array" ref="D40">IFERROR(E40/SUMPRODUCT(('Betaald tarief 2023'!$A$2:$A$100000='Betaald percentage 2023'!A40)*'Betaald tarief 2023'!$H$2:$H$100000*'Betaald tarief 2023'!$O$2:$O$100000),0)</f>
        <v>0</v>
      </c>
      <c r="E40" s="42">
        <f>SUMIFS('Betaald tarief 2023'!G:G,'Betaald tarief 2023'!A:A,'Betaald percentage 2023'!A40)</f>
        <v>0</v>
      </c>
      <c r="F40" s="42">
        <f>SUMIFS('Betaald tarief 2023'!Q:Q,'Betaald tarief 2023'!A:A,'Betaald percentage 2023'!A40)</f>
        <v>0</v>
      </c>
      <c r="G40">
        <f>IFERROR(INDEX(Correcties!B:B,MATCH('Betaald percentage 2023'!A40,Correcties!A:A,0)),"")</f>
        <v>0</v>
      </c>
    </row>
    <row r="41" spans="1:7" x14ac:dyDescent="0.25">
      <c r="A41" s="45"/>
      <c r="B41" s="39" t="str">
        <f>IFERROR(INDEX('Betaald tarief 2023'!B:B,MATCH('Betaald percentage 2023'!A41,'Betaald tarief 2023'!A:A,0)),"")</f>
        <v/>
      </c>
      <c r="C41" s="39" t="str">
        <f>IFERROR(INDEX('Betaald tarief 2023'!C:C,MATCH('Betaald percentage 2023'!A41,'Betaald tarief 2023'!A:A,0)),"")</f>
        <v/>
      </c>
      <c r="D41" s="41" cm="1">
        <f t="array" ref="D41">IFERROR(E41/SUMPRODUCT(('Betaald tarief 2023'!$A$2:$A$100000='Betaald percentage 2023'!A41)*'Betaald tarief 2023'!$H$2:$H$100000*'Betaald tarief 2023'!$O$2:$O$100000),0)</f>
        <v>0</v>
      </c>
      <c r="E41" s="42">
        <f>SUMIFS('Betaald tarief 2023'!G:G,'Betaald tarief 2023'!A:A,'Betaald percentage 2023'!A41)</f>
        <v>0</v>
      </c>
      <c r="F41" s="42">
        <f>SUMIFS('Betaald tarief 2023'!Q:Q,'Betaald tarief 2023'!A:A,'Betaald percentage 2023'!A41)</f>
        <v>0</v>
      </c>
      <c r="G41">
        <f>IFERROR(INDEX(Correcties!B:B,MATCH('Betaald percentage 2023'!A41,Correcties!A:A,0)),"")</f>
        <v>0</v>
      </c>
    </row>
    <row r="42" spans="1:7" x14ac:dyDescent="0.25">
      <c r="A42" s="45"/>
      <c r="B42" s="39" t="str">
        <f>IFERROR(INDEX('Betaald tarief 2023'!B:B,MATCH('Betaald percentage 2023'!A42,'Betaald tarief 2023'!A:A,0)),"")</f>
        <v/>
      </c>
      <c r="C42" s="39" t="str">
        <f>IFERROR(INDEX('Betaald tarief 2023'!C:C,MATCH('Betaald percentage 2023'!A42,'Betaald tarief 2023'!A:A,0)),"")</f>
        <v/>
      </c>
      <c r="D42" s="41" cm="1">
        <f t="array" ref="D42">IFERROR(E42/SUMPRODUCT(('Betaald tarief 2023'!$A$2:$A$100000='Betaald percentage 2023'!A42)*'Betaald tarief 2023'!$H$2:$H$100000*'Betaald tarief 2023'!$O$2:$O$100000),0)</f>
        <v>0</v>
      </c>
      <c r="E42" s="42">
        <f>SUMIFS('Betaald tarief 2023'!G:G,'Betaald tarief 2023'!A:A,'Betaald percentage 2023'!A42)</f>
        <v>0</v>
      </c>
      <c r="F42" s="42">
        <f>SUMIFS('Betaald tarief 2023'!Q:Q,'Betaald tarief 2023'!A:A,'Betaald percentage 2023'!A42)</f>
        <v>0</v>
      </c>
      <c r="G42">
        <f>IFERROR(INDEX(Correcties!B:B,MATCH('Betaald percentage 2023'!A42,Correcties!A:A,0)),"")</f>
        <v>0</v>
      </c>
    </row>
    <row r="43" spans="1:7" x14ac:dyDescent="0.25">
      <c r="A43" s="45"/>
      <c r="B43" s="39" t="str">
        <f>IFERROR(INDEX('Betaald tarief 2023'!B:B,MATCH('Betaald percentage 2023'!A43,'Betaald tarief 2023'!A:A,0)),"")</f>
        <v/>
      </c>
      <c r="C43" s="39" t="str">
        <f>IFERROR(INDEX('Betaald tarief 2023'!C:C,MATCH('Betaald percentage 2023'!A43,'Betaald tarief 2023'!A:A,0)),"")</f>
        <v/>
      </c>
      <c r="D43" s="41" cm="1">
        <f t="array" ref="D43">IFERROR(E43/SUMPRODUCT(('Betaald tarief 2023'!$A$2:$A$100000='Betaald percentage 2023'!A43)*'Betaald tarief 2023'!$H$2:$H$100000*'Betaald tarief 2023'!$O$2:$O$100000),0)</f>
        <v>0</v>
      </c>
      <c r="E43" s="42">
        <f>SUMIFS('Betaald tarief 2023'!G:G,'Betaald tarief 2023'!A:A,'Betaald percentage 2023'!A43)</f>
        <v>0</v>
      </c>
      <c r="F43" s="42">
        <f>SUMIFS('Betaald tarief 2023'!Q:Q,'Betaald tarief 2023'!A:A,'Betaald percentage 2023'!A43)</f>
        <v>0</v>
      </c>
      <c r="G43">
        <f>IFERROR(INDEX(Correcties!B:B,MATCH('Betaald percentage 2023'!A43,Correcties!A:A,0)),"")</f>
        <v>0</v>
      </c>
    </row>
    <row r="44" spans="1:7" x14ac:dyDescent="0.25">
      <c r="A44" s="45"/>
      <c r="B44" s="39" t="str">
        <f>IFERROR(INDEX('Betaald tarief 2023'!B:B,MATCH('Betaald percentage 2023'!A44,'Betaald tarief 2023'!A:A,0)),"")</f>
        <v/>
      </c>
      <c r="C44" s="39" t="str">
        <f>IFERROR(INDEX('Betaald tarief 2023'!C:C,MATCH('Betaald percentage 2023'!A44,'Betaald tarief 2023'!A:A,0)),"")</f>
        <v/>
      </c>
      <c r="D44" s="41" cm="1">
        <f t="array" ref="D44">IFERROR(E44/SUMPRODUCT(('Betaald tarief 2023'!$A$2:$A$100000='Betaald percentage 2023'!A44)*'Betaald tarief 2023'!$H$2:$H$100000*'Betaald tarief 2023'!$O$2:$O$100000),0)</f>
        <v>0</v>
      </c>
      <c r="E44" s="42">
        <f>SUMIFS('Betaald tarief 2023'!G:G,'Betaald tarief 2023'!A:A,'Betaald percentage 2023'!A44)</f>
        <v>0</v>
      </c>
      <c r="F44" s="42">
        <f>SUMIFS('Betaald tarief 2023'!Q:Q,'Betaald tarief 2023'!A:A,'Betaald percentage 2023'!A44)</f>
        <v>0</v>
      </c>
      <c r="G44">
        <f>IFERROR(INDEX(Correcties!B:B,MATCH('Betaald percentage 2023'!A44,Correcties!A:A,0)),"")</f>
        <v>0</v>
      </c>
    </row>
    <row r="45" spans="1:7" x14ac:dyDescent="0.25">
      <c r="A45" s="45"/>
      <c r="B45" s="39" t="str">
        <f>IFERROR(INDEX('Betaald tarief 2023'!B:B,MATCH('Betaald percentage 2023'!A45,'Betaald tarief 2023'!A:A,0)),"")</f>
        <v/>
      </c>
      <c r="C45" s="39" t="str">
        <f>IFERROR(INDEX('Betaald tarief 2023'!C:C,MATCH('Betaald percentage 2023'!A45,'Betaald tarief 2023'!A:A,0)),"")</f>
        <v/>
      </c>
      <c r="D45" s="41" cm="1">
        <f t="array" ref="D45">IFERROR(E45/SUMPRODUCT(('Betaald tarief 2023'!$A$2:$A$100000='Betaald percentage 2023'!A45)*'Betaald tarief 2023'!$H$2:$H$100000*'Betaald tarief 2023'!$O$2:$O$100000),0)</f>
        <v>0</v>
      </c>
      <c r="E45" s="42">
        <f>SUMIFS('Betaald tarief 2023'!G:G,'Betaald tarief 2023'!A:A,'Betaald percentage 2023'!A45)</f>
        <v>0</v>
      </c>
      <c r="F45" s="42">
        <f>SUMIFS('Betaald tarief 2023'!Q:Q,'Betaald tarief 2023'!A:A,'Betaald percentage 2023'!A45)</f>
        <v>0</v>
      </c>
      <c r="G45">
        <f>IFERROR(INDEX(Correcties!B:B,MATCH('Betaald percentage 2023'!A45,Correcties!A:A,0)),"")</f>
        <v>0</v>
      </c>
    </row>
    <row r="46" spans="1:7" x14ac:dyDescent="0.25">
      <c r="A46" s="45"/>
      <c r="B46" s="39" t="str">
        <f>IFERROR(INDEX('Betaald tarief 2023'!B:B,MATCH('Betaald percentage 2023'!A46,'Betaald tarief 2023'!A:A,0)),"")</f>
        <v/>
      </c>
      <c r="C46" s="39" t="str">
        <f>IFERROR(INDEX('Betaald tarief 2023'!C:C,MATCH('Betaald percentage 2023'!A46,'Betaald tarief 2023'!A:A,0)),"")</f>
        <v/>
      </c>
      <c r="D46" s="41" cm="1">
        <f t="array" ref="D46">IFERROR(E46/SUMPRODUCT(('Betaald tarief 2023'!$A$2:$A$100000='Betaald percentage 2023'!A46)*'Betaald tarief 2023'!$H$2:$H$100000*'Betaald tarief 2023'!$O$2:$O$100000),0)</f>
        <v>0</v>
      </c>
      <c r="E46" s="42">
        <f>SUMIFS('Betaald tarief 2023'!G:G,'Betaald tarief 2023'!A:A,'Betaald percentage 2023'!A46)</f>
        <v>0</v>
      </c>
      <c r="F46" s="42">
        <f>SUMIFS('Betaald tarief 2023'!Q:Q,'Betaald tarief 2023'!A:A,'Betaald percentage 2023'!A46)</f>
        <v>0</v>
      </c>
      <c r="G46">
        <f>IFERROR(INDEX(Correcties!B:B,MATCH('Betaald percentage 2023'!A46,Correcties!A:A,0)),"")</f>
        <v>0</v>
      </c>
    </row>
    <row r="47" spans="1:7" x14ac:dyDescent="0.25">
      <c r="A47" s="45"/>
      <c r="B47" s="39" t="str">
        <f>IFERROR(INDEX('Betaald tarief 2023'!B:B,MATCH('Betaald percentage 2023'!A47,'Betaald tarief 2023'!A:A,0)),"")</f>
        <v/>
      </c>
      <c r="C47" s="39" t="str">
        <f>IFERROR(INDEX('Betaald tarief 2023'!C:C,MATCH('Betaald percentage 2023'!A47,'Betaald tarief 2023'!A:A,0)),"")</f>
        <v/>
      </c>
      <c r="D47" s="41" cm="1">
        <f t="array" ref="D47">IFERROR(E47/SUMPRODUCT(('Betaald tarief 2023'!$A$2:$A$100000='Betaald percentage 2023'!A47)*'Betaald tarief 2023'!$H$2:$H$100000*'Betaald tarief 2023'!$O$2:$O$100000),0)</f>
        <v>0</v>
      </c>
      <c r="E47" s="42">
        <f>SUMIFS('Betaald tarief 2023'!G:G,'Betaald tarief 2023'!A:A,'Betaald percentage 2023'!A47)</f>
        <v>0</v>
      </c>
      <c r="F47" s="42">
        <f>SUMIFS('Betaald tarief 2023'!Q:Q,'Betaald tarief 2023'!A:A,'Betaald percentage 2023'!A47)</f>
        <v>0</v>
      </c>
      <c r="G47">
        <f>IFERROR(INDEX(Correcties!B:B,MATCH('Betaald percentage 2023'!A47,Correcties!A:A,0)),"")</f>
        <v>0</v>
      </c>
    </row>
    <row r="48" spans="1:7" x14ac:dyDescent="0.25">
      <c r="A48" s="45"/>
      <c r="B48" s="39" t="str">
        <f>IFERROR(INDEX('Betaald tarief 2023'!B:B,MATCH('Betaald percentage 2023'!A48,'Betaald tarief 2023'!A:A,0)),"")</f>
        <v/>
      </c>
      <c r="C48" s="39" t="str">
        <f>IFERROR(INDEX('Betaald tarief 2023'!C:C,MATCH('Betaald percentage 2023'!A48,'Betaald tarief 2023'!A:A,0)),"")</f>
        <v/>
      </c>
      <c r="D48" s="41" cm="1">
        <f t="array" ref="D48">IFERROR(E48/SUMPRODUCT(('Betaald tarief 2023'!$A$2:$A$100000='Betaald percentage 2023'!A48)*'Betaald tarief 2023'!$H$2:$H$100000*'Betaald tarief 2023'!$O$2:$O$100000),0)</f>
        <v>0</v>
      </c>
      <c r="E48" s="42">
        <f>SUMIFS('Betaald tarief 2023'!G:G,'Betaald tarief 2023'!A:A,'Betaald percentage 2023'!A48)</f>
        <v>0</v>
      </c>
      <c r="F48" s="42">
        <f>SUMIFS('Betaald tarief 2023'!Q:Q,'Betaald tarief 2023'!A:A,'Betaald percentage 2023'!A48)</f>
        <v>0</v>
      </c>
      <c r="G48">
        <f>IFERROR(INDEX(Correcties!B:B,MATCH('Betaald percentage 2023'!A48,Correcties!A:A,0)),"")</f>
        <v>0</v>
      </c>
    </row>
    <row r="49" spans="1:7" x14ac:dyDescent="0.25">
      <c r="A49" s="45"/>
      <c r="B49" s="39" t="str">
        <f>IFERROR(INDEX('Betaald tarief 2023'!B:B,MATCH('Betaald percentage 2023'!A49,'Betaald tarief 2023'!A:A,0)),"")</f>
        <v/>
      </c>
      <c r="C49" s="39" t="str">
        <f>IFERROR(INDEX('Betaald tarief 2023'!C:C,MATCH('Betaald percentage 2023'!A49,'Betaald tarief 2023'!A:A,0)),"")</f>
        <v/>
      </c>
      <c r="D49" s="41" cm="1">
        <f t="array" ref="D49">IFERROR(E49/SUMPRODUCT(('Betaald tarief 2023'!$A$2:$A$100000='Betaald percentage 2023'!A49)*'Betaald tarief 2023'!$H$2:$H$100000*'Betaald tarief 2023'!$O$2:$O$100000),0)</f>
        <v>0</v>
      </c>
      <c r="E49" s="42">
        <f>SUMIFS('Betaald tarief 2023'!G:G,'Betaald tarief 2023'!A:A,'Betaald percentage 2023'!A49)</f>
        <v>0</v>
      </c>
      <c r="F49" s="42">
        <f>SUMIFS('Betaald tarief 2023'!Q:Q,'Betaald tarief 2023'!A:A,'Betaald percentage 2023'!A49)</f>
        <v>0</v>
      </c>
      <c r="G49">
        <f>IFERROR(INDEX(Correcties!B:B,MATCH('Betaald percentage 2023'!A49,Correcties!A:A,0)),"")</f>
        <v>0</v>
      </c>
    </row>
    <row r="50" spans="1:7" x14ac:dyDescent="0.25">
      <c r="A50" s="45"/>
      <c r="B50" s="39" t="str">
        <f>IFERROR(INDEX('Betaald tarief 2023'!B:B,MATCH('Betaald percentage 2023'!A50,'Betaald tarief 2023'!A:A,0)),"")</f>
        <v/>
      </c>
      <c r="C50" s="39" t="str">
        <f>IFERROR(INDEX('Betaald tarief 2023'!C:C,MATCH('Betaald percentage 2023'!A50,'Betaald tarief 2023'!A:A,0)),"")</f>
        <v/>
      </c>
      <c r="D50" s="41" cm="1">
        <f t="array" ref="D50">IFERROR(E50/SUMPRODUCT(('Betaald tarief 2023'!$A$2:$A$100000='Betaald percentage 2023'!A50)*'Betaald tarief 2023'!$H$2:$H$100000*'Betaald tarief 2023'!$O$2:$O$100000),0)</f>
        <v>0</v>
      </c>
      <c r="E50" s="42">
        <f>SUMIFS('Betaald tarief 2023'!G:G,'Betaald tarief 2023'!A:A,'Betaald percentage 2023'!A50)</f>
        <v>0</v>
      </c>
      <c r="F50" s="42">
        <f>SUMIFS('Betaald tarief 2023'!Q:Q,'Betaald tarief 2023'!A:A,'Betaald percentage 2023'!A50)</f>
        <v>0</v>
      </c>
      <c r="G50">
        <f>IFERROR(INDEX(Correcties!B:B,MATCH('Betaald percentage 2023'!A50,Correcties!A:A,0)),"")</f>
        <v>0</v>
      </c>
    </row>
    <row r="51" spans="1:7" x14ac:dyDescent="0.25">
      <c r="A51" s="45"/>
      <c r="B51" s="39" t="str">
        <f>IFERROR(INDEX('Betaald tarief 2023'!B:B,MATCH('Betaald percentage 2023'!A51,'Betaald tarief 2023'!A:A,0)),"")</f>
        <v/>
      </c>
      <c r="C51" s="39" t="str">
        <f>IFERROR(INDEX('Betaald tarief 2023'!C:C,MATCH('Betaald percentage 2023'!A51,'Betaald tarief 2023'!A:A,0)),"")</f>
        <v/>
      </c>
      <c r="D51" s="41" cm="1">
        <f t="array" ref="D51">IFERROR(E51/SUMPRODUCT(('Betaald tarief 2023'!$A$2:$A$100000='Betaald percentage 2023'!A51)*'Betaald tarief 2023'!$H$2:$H$100000*'Betaald tarief 2023'!$O$2:$O$100000),0)</f>
        <v>0</v>
      </c>
      <c r="E51" s="42">
        <f>SUMIFS('Betaald tarief 2023'!G:G,'Betaald tarief 2023'!A:A,'Betaald percentage 2023'!A51)</f>
        <v>0</v>
      </c>
      <c r="F51" s="42">
        <f>SUMIFS('Betaald tarief 2023'!Q:Q,'Betaald tarief 2023'!A:A,'Betaald percentage 2023'!A51)</f>
        <v>0</v>
      </c>
      <c r="G51">
        <f>IFERROR(INDEX(Correcties!B:B,MATCH('Betaald percentage 2023'!A51,Correcties!A:A,0)),"")</f>
        <v>0</v>
      </c>
    </row>
    <row r="52" spans="1:7" x14ac:dyDescent="0.25">
      <c r="A52" s="45"/>
      <c r="B52" s="39" t="str">
        <f>IFERROR(INDEX('Betaald tarief 2023'!B:B,MATCH('Betaald percentage 2023'!A52,'Betaald tarief 2023'!A:A,0)),"")</f>
        <v/>
      </c>
      <c r="C52" s="39" t="str">
        <f>IFERROR(INDEX('Betaald tarief 2023'!C:C,MATCH('Betaald percentage 2023'!A52,'Betaald tarief 2023'!A:A,0)),"")</f>
        <v/>
      </c>
      <c r="D52" s="41" cm="1">
        <f t="array" ref="D52">IFERROR(E52/SUMPRODUCT(('Betaald tarief 2023'!$A$2:$A$100000='Betaald percentage 2023'!A52)*'Betaald tarief 2023'!$H$2:$H$100000*'Betaald tarief 2023'!$O$2:$O$100000),0)</f>
        <v>0</v>
      </c>
      <c r="E52" s="42">
        <f>SUMIFS('Betaald tarief 2023'!G:G,'Betaald tarief 2023'!A:A,'Betaald percentage 2023'!A52)</f>
        <v>0</v>
      </c>
      <c r="F52" s="42">
        <f>SUMIFS('Betaald tarief 2023'!Q:Q,'Betaald tarief 2023'!A:A,'Betaald percentage 2023'!A52)</f>
        <v>0</v>
      </c>
      <c r="G52">
        <f>IFERROR(INDEX(Correcties!B:B,MATCH('Betaald percentage 2023'!A52,Correcties!A:A,0)),"")</f>
        <v>0</v>
      </c>
    </row>
    <row r="53" spans="1:7" x14ac:dyDescent="0.25">
      <c r="A53" s="45"/>
      <c r="B53" s="39" t="str">
        <f>IFERROR(INDEX('Betaald tarief 2023'!B:B,MATCH('Betaald percentage 2023'!A53,'Betaald tarief 2023'!A:A,0)),"")</f>
        <v/>
      </c>
      <c r="C53" s="39" t="str">
        <f>IFERROR(INDEX('Betaald tarief 2023'!C:C,MATCH('Betaald percentage 2023'!A53,'Betaald tarief 2023'!A:A,0)),"")</f>
        <v/>
      </c>
      <c r="D53" s="41" cm="1">
        <f t="array" ref="D53">IFERROR(E53/SUMPRODUCT(('Betaald tarief 2023'!$A$2:$A$100000='Betaald percentage 2023'!A53)*'Betaald tarief 2023'!$H$2:$H$100000*'Betaald tarief 2023'!$O$2:$O$100000),0)</f>
        <v>0</v>
      </c>
      <c r="E53" s="42">
        <f>SUMIFS('Betaald tarief 2023'!G:G,'Betaald tarief 2023'!A:A,'Betaald percentage 2023'!A53)</f>
        <v>0</v>
      </c>
      <c r="F53" s="42">
        <f>SUMIFS('Betaald tarief 2023'!Q:Q,'Betaald tarief 2023'!A:A,'Betaald percentage 2023'!A53)</f>
        <v>0</v>
      </c>
      <c r="G53">
        <f>IFERROR(INDEX(Correcties!B:B,MATCH('Betaald percentage 2023'!A53,Correcties!A:A,0)),"")</f>
        <v>0</v>
      </c>
    </row>
    <row r="54" spans="1:7" x14ac:dyDescent="0.25">
      <c r="A54" s="45"/>
      <c r="B54" s="39" t="str">
        <f>IFERROR(INDEX('Betaald tarief 2023'!B:B,MATCH('Betaald percentage 2023'!A54,'Betaald tarief 2023'!A:A,0)),"")</f>
        <v/>
      </c>
      <c r="C54" s="39" t="str">
        <f>IFERROR(INDEX('Betaald tarief 2023'!C:C,MATCH('Betaald percentage 2023'!A54,'Betaald tarief 2023'!A:A,0)),"")</f>
        <v/>
      </c>
      <c r="D54" s="41" cm="1">
        <f t="array" ref="D54">IFERROR(E54/SUMPRODUCT(('Betaald tarief 2023'!$A$2:$A$100000='Betaald percentage 2023'!A54)*'Betaald tarief 2023'!$H$2:$H$100000*'Betaald tarief 2023'!$O$2:$O$100000),0)</f>
        <v>0</v>
      </c>
      <c r="E54" s="42">
        <f>SUMIFS('Betaald tarief 2023'!G:G,'Betaald tarief 2023'!A:A,'Betaald percentage 2023'!A54)</f>
        <v>0</v>
      </c>
      <c r="F54" s="42">
        <f>SUMIFS('Betaald tarief 2023'!Q:Q,'Betaald tarief 2023'!A:A,'Betaald percentage 2023'!A54)</f>
        <v>0</v>
      </c>
      <c r="G54">
        <f>IFERROR(INDEX(Correcties!B:B,MATCH('Betaald percentage 2023'!A54,Correcties!A:A,0)),"")</f>
        <v>0</v>
      </c>
    </row>
    <row r="55" spans="1:7" x14ac:dyDescent="0.25">
      <c r="A55" s="45"/>
      <c r="B55" s="39" t="str">
        <f>IFERROR(INDEX('Betaald tarief 2023'!B:B,MATCH('Betaald percentage 2023'!A55,'Betaald tarief 2023'!A:A,0)),"")</f>
        <v/>
      </c>
      <c r="C55" s="39" t="str">
        <f>IFERROR(INDEX('Betaald tarief 2023'!C:C,MATCH('Betaald percentage 2023'!A55,'Betaald tarief 2023'!A:A,0)),"")</f>
        <v/>
      </c>
      <c r="D55" s="41" cm="1">
        <f t="array" ref="D55">IFERROR(E55/SUMPRODUCT(('Betaald tarief 2023'!$A$2:$A$100000='Betaald percentage 2023'!A55)*'Betaald tarief 2023'!$H$2:$H$100000*'Betaald tarief 2023'!$O$2:$O$100000),0)</f>
        <v>0</v>
      </c>
      <c r="E55" s="42">
        <f>SUMIFS('Betaald tarief 2023'!G:G,'Betaald tarief 2023'!A:A,'Betaald percentage 2023'!A55)</f>
        <v>0</v>
      </c>
      <c r="F55" s="42">
        <f>SUMIFS('Betaald tarief 2023'!Q:Q,'Betaald tarief 2023'!A:A,'Betaald percentage 2023'!A55)</f>
        <v>0</v>
      </c>
      <c r="G55">
        <f>IFERROR(INDEX(Correcties!B:B,MATCH('Betaald percentage 2023'!A55,Correcties!A:A,0)),"")</f>
        <v>0</v>
      </c>
    </row>
    <row r="56" spans="1:7" x14ac:dyDescent="0.25">
      <c r="A56" s="45"/>
      <c r="B56" s="39" t="str">
        <f>IFERROR(INDEX('Betaald tarief 2023'!B:B,MATCH('Betaald percentage 2023'!A56,'Betaald tarief 2023'!A:A,0)),"")</f>
        <v/>
      </c>
      <c r="C56" s="39" t="str">
        <f>IFERROR(INDEX('Betaald tarief 2023'!C:C,MATCH('Betaald percentage 2023'!A56,'Betaald tarief 2023'!A:A,0)),"")</f>
        <v/>
      </c>
      <c r="D56" s="41" cm="1">
        <f t="array" ref="D56">IFERROR(E56/SUMPRODUCT(('Betaald tarief 2023'!$A$2:$A$100000='Betaald percentage 2023'!A56)*'Betaald tarief 2023'!$H$2:$H$100000*'Betaald tarief 2023'!$O$2:$O$100000),0)</f>
        <v>0</v>
      </c>
      <c r="E56" s="42">
        <f>SUMIFS('Betaald tarief 2023'!G:G,'Betaald tarief 2023'!A:A,'Betaald percentage 2023'!A56)</f>
        <v>0</v>
      </c>
      <c r="F56" s="42">
        <f>SUMIFS('Betaald tarief 2023'!Q:Q,'Betaald tarief 2023'!A:A,'Betaald percentage 2023'!A56)</f>
        <v>0</v>
      </c>
      <c r="G56">
        <f>IFERROR(INDEX(Correcties!B:B,MATCH('Betaald percentage 2023'!A56,Correcties!A:A,0)),"")</f>
        <v>0</v>
      </c>
    </row>
    <row r="57" spans="1:7" x14ac:dyDescent="0.25">
      <c r="A57" s="45"/>
      <c r="B57" s="39" t="str">
        <f>IFERROR(INDEX('Betaald tarief 2023'!B:B,MATCH('Betaald percentage 2023'!A57,'Betaald tarief 2023'!A:A,0)),"")</f>
        <v/>
      </c>
      <c r="C57" s="39" t="str">
        <f>IFERROR(INDEX('Betaald tarief 2023'!C:C,MATCH('Betaald percentage 2023'!A57,'Betaald tarief 2023'!A:A,0)),"")</f>
        <v/>
      </c>
      <c r="D57" s="41" cm="1">
        <f t="array" ref="D57">IFERROR(E57/SUMPRODUCT(('Betaald tarief 2023'!$A$2:$A$100000='Betaald percentage 2023'!A57)*'Betaald tarief 2023'!$H$2:$H$100000*'Betaald tarief 2023'!$O$2:$O$100000),0)</f>
        <v>0</v>
      </c>
      <c r="E57" s="42">
        <f>SUMIFS('Betaald tarief 2023'!G:G,'Betaald tarief 2023'!A:A,'Betaald percentage 2023'!A57)</f>
        <v>0</v>
      </c>
      <c r="F57" s="42">
        <f>SUMIFS('Betaald tarief 2023'!Q:Q,'Betaald tarief 2023'!A:A,'Betaald percentage 2023'!A57)</f>
        <v>0</v>
      </c>
      <c r="G57">
        <f>IFERROR(INDEX(Correcties!B:B,MATCH('Betaald percentage 2023'!A57,Correcties!A:A,0)),"")</f>
        <v>0</v>
      </c>
    </row>
    <row r="58" spans="1:7" x14ac:dyDescent="0.25">
      <c r="A58" s="45"/>
      <c r="B58" s="39" t="str">
        <f>IFERROR(INDEX('Betaald tarief 2023'!B:B,MATCH('Betaald percentage 2023'!A58,'Betaald tarief 2023'!A:A,0)),"")</f>
        <v/>
      </c>
      <c r="C58" s="39" t="str">
        <f>IFERROR(INDEX('Betaald tarief 2023'!C:C,MATCH('Betaald percentage 2023'!A58,'Betaald tarief 2023'!A:A,0)),"")</f>
        <v/>
      </c>
      <c r="D58" s="41" cm="1">
        <f t="array" ref="D58">IFERROR(E58/SUMPRODUCT(('Betaald tarief 2023'!$A$2:$A$100000='Betaald percentage 2023'!A58)*'Betaald tarief 2023'!$H$2:$H$100000*'Betaald tarief 2023'!$O$2:$O$100000),0)</f>
        <v>0</v>
      </c>
      <c r="E58" s="42">
        <f>SUMIFS('Betaald tarief 2023'!G:G,'Betaald tarief 2023'!A:A,'Betaald percentage 2023'!A58)</f>
        <v>0</v>
      </c>
      <c r="F58" s="42">
        <f>SUMIFS('Betaald tarief 2023'!Q:Q,'Betaald tarief 2023'!A:A,'Betaald percentage 2023'!A58)</f>
        <v>0</v>
      </c>
      <c r="G58">
        <f>IFERROR(INDEX(Correcties!B:B,MATCH('Betaald percentage 2023'!A58,Correcties!A:A,0)),"")</f>
        <v>0</v>
      </c>
    </row>
    <row r="59" spans="1:7" x14ac:dyDescent="0.25">
      <c r="A59" s="45"/>
      <c r="B59" s="39" t="str">
        <f>IFERROR(INDEX('Betaald tarief 2023'!B:B,MATCH('Betaald percentage 2023'!A59,'Betaald tarief 2023'!A:A,0)),"")</f>
        <v/>
      </c>
      <c r="C59" s="39" t="str">
        <f>IFERROR(INDEX('Betaald tarief 2023'!C:C,MATCH('Betaald percentage 2023'!A59,'Betaald tarief 2023'!A:A,0)),"")</f>
        <v/>
      </c>
      <c r="D59" s="41" cm="1">
        <f t="array" ref="D59">IFERROR(E59/SUMPRODUCT(('Betaald tarief 2023'!$A$2:$A$100000='Betaald percentage 2023'!A59)*'Betaald tarief 2023'!$H$2:$H$100000*'Betaald tarief 2023'!$O$2:$O$100000),0)</f>
        <v>0</v>
      </c>
      <c r="E59" s="42">
        <f>SUMIFS('Betaald tarief 2023'!G:G,'Betaald tarief 2023'!A:A,'Betaald percentage 2023'!A59)</f>
        <v>0</v>
      </c>
      <c r="F59" s="42">
        <f>SUMIFS('Betaald tarief 2023'!Q:Q,'Betaald tarief 2023'!A:A,'Betaald percentage 2023'!A59)</f>
        <v>0</v>
      </c>
      <c r="G59">
        <f>IFERROR(INDEX(Correcties!B:B,MATCH('Betaald percentage 2023'!A59,Correcties!A:A,0)),"")</f>
        <v>0</v>
      </c>
    </row>
    <row r="60" spans="1:7" x14ac:dyDescent="0.25">
      <c r="A60" s="45"/>
      <c r="B60" s="39" t="str">
        <f>IFERROR(INDEX('Betaald tarief 2023'!B:B,MATCH('Betaald percentage 2023'!A60,'Betaald tarief 2023'!A:A,0)),"")</f>
        <v/>
      </c>
      <c r="C60" s="39" t="str">
        <f>IFERROR(INDEX('Betaald tarief 2023'!C:C,MATCH('Betaald percentage 2023'!A60,'Betaald tarief 2023'!A:A,0)),"")</f>
        <v/>
      </c>
      <c r="D60" s="41" cm="1">
        <f t="array" ref="D60">IFERROR(E60/SUMPRODUCT(('Betaald tarief 2023'!$A$2:$A$100000='Betaald percentage 2023'!A60)*'Betaald tarief 2023'!$H$2:$H$100000*'Betaald tarief 2023'!$O$2:$O$100000),0)</f>
        <v>0</v>
      </c>
      <c r="E60" s="42">
        <f>SUMIFS('Betaald tarief 2023'!G:G,'Betaald tarief 2023'!A:A,'Betaald percentage 2023'!A60)</f>
        <v>0</v>
      </c>
      <c r="F60" s="42">
        <f>SUMIFS('Betaald tarief 2023'!Q:Q,'Betaald tarief 2023'!A:A,'Betaald percentage 2023'!A60)</f>
        <v>0</v>
      </c>
      <c r="G60">
        <f>IFERROR(INDEX(Correcties!B:B,MATCH('Betaald percentage 2023'!A60,Correcties!A:A,0)),"")</f>
        <v>0</v>
      </c>
    </row>
    <row r="61" spans="1:7" x14ac:dyDescent="0.25">
      <c r="A61" s="45"/>
      <c r="B61" s="39" t="str">
        <f>IFERROR(INDEX('Betaald tarief 2023'!B:B,MATCH('Betaald percentage 2023'!A61,'Betaald tarief 2023'!A:A,0)),"")</f>
        <v/>
      </c>
      <c r="C61" s="39" t="str">
        <f>IFERROR(INDEX('Betaald tarief 2023'!C:C,MATCH('Betaald percentage 2023'!A61,'Betaald tarief 2023'!A:A,0)),"")</f>
        <v/>
      </c>
      <c r="D61" s="41" cm="1">
        <f t="array" ref="D61">IFERROR(E61/SUMPRODUCT(('Betaald tarief 2023'!$A$2:$A$100000='Betaald percentage 2023'!A61)*'Betaald tarief 2023'!$H$2:$H$100000*'Betaald tarief 2023'!$O$2:$O$100000),0)</f>
        <v>0</v>
      </c>
      <c r="E61" s="42">
        <f>SUMIFS('Betaald tarief 2023'!G:G,'Betaald tarief 2023'!A:A,'Betaald percentage 2023'!A61)</f>
        <v>0</v>
      </c>
      <c r="F61" s="42">
        <f>SUMIFS('Betaald tarief 2023'!Q:Q,'Betaald tarief 2023'!A:A,'Betaald percentage 2023'!A61)</f>
        <v>0</v>
      </c>
      <c r="G61">
        <f>IFERROR(INDEX(Correcties!B:B,MATCH('Betaald percentage 2023'!A61,Correcties!A:A,0)),"")</f>
        <v>0</v>
      </c>
    </row>
    <row r="62" spans="1:7" x14ac:dyDescent="0.25">
      <c r="A62" s="45"/>
      <c r="B62" s="39" t="str">
        <f>IFERROR(INDEX('Betaald tarief 2023'!B:B,MATCH('Betaald percentage 2023'!A62,'Betaald tarief 2023'!A:A,0)),"")</f>
        <v/>
      </c>
      <c r="C62" s="39" t="str">
        <f>IFERROR(INDEX('Betaald tarief 2023'!C:C,MATCH('Betaald percentage 2023'!A62,'Betaald tarief 2023'!A:A,0)),"")</f>
        <v/>
      </c>
      <c r="D62" s="41" cm="1">
        <f t="array" ref="D62">IFERROR(E62/SUMPRODUCT(('Betaald tarief 2023'!$A$2:$A$100000='Betaald percentage 2023'!A62)*'Betaald tarief 2023'!$H$2:$H$100000*'Betaald tarief 2023'!$O$2:$O$100000),0)</f>
        <v>0</v>
      </c>
      <c r="E62" s="42">
        <f>SUMIFS('Betaald tarief 2023'!G:G,'Betaald tarief 2023'!A:A,'Betaald percentage 2023'!A62)</f>
        <v>0</v>
      </c>
      <c r="F62" s="42">
        <f>SUMIFS('Betaald tarief 2023'!Q:Q,'Betaald tarief 2023'!A:A,'Betaald percentage 2023'!A62)</f>
        <v>0</v>
      </c>
      <c r="G62">
        <f>IFERROR(INDEX(Correcties!B:B,MATCH('Betaald percentage 2023'!A62,Correcties!A:A,0)),"")</f>
        <v>0</v>
      </c>
    </row>
    <row r="63" spans="1:7" x14ac:dyDescent="0.25">
      <c r="A63" s="45"/>
      <c r="B63" s="39" t="str">
        <f>IFERROR(INDEX('Betaald tarief 2023'!B:B,MATCH('Betaald percentage 2023'!A63,'Betaald tarief 2023'!A:A,0)),"")</f>
        <v/>
      </c>
      <c r="C63" s="39" t="str">
        <f>IFERROR(INDEX('Betaald tarief 2023'!C:C,MATCH('Betaald percentage 2023'!A63,'Betaald tarief 2023'!A:A,0)),"")</f>
        <v/>
      </c>
      <c r="D63" s="41" cm="1">
        <f t="array" ref="D63">IFERROR(E63/SUMPRODUCT(('Betaald tarief 2023'!$A$2:$A$100000='Betaald percentage 2023'!A63)*'Betaald tarief 2023'!$H$2:$H$100000*'Betaald tarief 2023'!$O$2:$O$100000),0)</f>
        <v>0</v>
      </c>
      <c r="E63" s="42">
        <f>SUMIFS('Betaald tarief 2023'!G:G,'Betaald tarief 2023'!A:A,'Betaald percentage 2023'!A63)</f>
        <v>0</v>
      </c>
      <c r="F63" s="42">
        <f>SUMIFS('Betaald tarief 2023'!Q:Q,'Betaald tarief 2023'!A:A,'Betaald percentage 2023'!A63)</f>
        <v>0</v>
      </c>
      <c r="G63">
        <f>IFERROR(INDEX(Correcties!B:B,MATCH('Betaald percentage 2023'!A63,Correcties!A:A,0)),"")</f>
        <v>0</v>
      </c>
    </row>
    <row r="64" spans="1:7" x14ac:dyDescent="0.25">
      <c r="A64" s="45"/>
      <c r="B64" s="39" t="str">
        <f>IFERROR(INDEX('Betaald tarief 2023'!B:B,MATCH('Betaald percentage 2023'!A64,'Betaald tarief 2023'!A:A,0)),"")</f>
        <v/>
      </c>
      <c r="C64" s="39" t="str">
        <f>IFERROR(INDEX('Betaald tarief 2023'!C:C,MATCH('Betaald percentage 2023'!A64,'Betaald tarief 2023'!A:A,0)),"")</f>
        <v/>
      </c>
      <c r="D64" s="41" cm="1">
        <f t="array" ref="D64">IFERROR(E64/SUMPRODUCT(('Betaald tarief 2023'!$A$2:$A$100000='Betaald percentage 2023'!A64)*'Betaald tarief 2023'!$H$2:$H$100000*'Betaald tarief 2023'!$O$2:$O$100000),0)</f>
        <v>0</v>
      </c>
      <c r="E64" s="42">
        <f>SUMIFS('Betaald tarief 2023'!G:G,'Betaald tarief 2023'!A:A,'Betaald percentage 2023'!A64)</f>
        <v>0</v>
      </c>
      <c r="F64" s="42">
        <f>SUMIFS('Betaald tarief 2023'!Q:Q,'Betaald tarief 2023'!A:A,'Betaald percentage 2023'!A64)</f>
        <v>0</v>
      </c>
      <c r="G64">
        <f>IFERROR(INDEX(Correcties!B:B,MATCH('Betaald percentage 2023'!A64,Correcties!A:A,0)),"")</f>
        <v>0</v>
      </c>
    </row>
    <row r="65" spans="1:7" x14ac:dyDescent="0.25">
      <c r="A65" s="45"/>
      <c r="B65" s="39" t="str">
        <f>IFERROR(INDEX('Betaald tarief 2023'!B:B,MATCH('Betaald percentage 2023'!A65,'Betaald tarief 2023'!A:A,0)),"")</f>
        <v/>
      </c>
      <c r="C65" s="39" t="str">
        <f>IFERROR(INDEX('Betaald tarief 2023'!C:C,MATCH('Betaald percentage 2023'!A65,'Betaald tarief 2023'!A:A,0)),"")</f>
        <v/>
      </c>
      <c r="D65" s="41" cm="1">
        <f t="array" ref="D65">IFERROR(E65/SUMPRODUCT(('Betaald tarief 2023'!$A$2:$A$100000='Betaald percentage 2023'!A65)*'Betaald tarief 2023'!$H$2:$H$100000*'Betaald tarief 2023'!$O$2:$O$100000),0)</f>
        <v>0</v>
      </c>
      <c r="E65" s="42">
        <f>SUMIFS('Betaald tarief 2023'!G:G,'Betaald tarief 2023'!A:A,'Betaald percentage 2023'!A65)</f>
        <v>0</v>
      </c>
      <c r="F65" s="42">
        <f>SUMIFS('Betaald tarief 2023'!Q:Q,'Betaald tarief 2023'!A:A,'Betaald percentage 2023'!A65)</f>
        <v>0</v>
      </c>
      <c r="G65">
        <f>IFERROR(INDEX(Correcties!B:B,MATCH('Betaald percentage 2023'!A65,Correcties!A:A,0)),"")</f>
        <v>0</v>
      </c>
    </row>
    <row r="66" spans="1:7" x14ac:dyDescent="0.25">
      <c r="A66" s="45"/>
      <c r="B66" s="39" t="str">
        <f>IFERROR(INDEX('Betaald tarief 2023'!B:B,MATCH('Betaald percentage 2023'!A66,'Betaald tarief 2023'!A:A,0)),"")</f>
        <v/>
      </c>
      <c r="C66" s="39" t="str">
        <f>IFERROR(INDEX('Betaald tarief 2023'!C:C,MATCH('Betaald percentage 2023'!A66,'Betaald tarief 2023'!A:A,0)),"")</f>
        <v/>
      </c>
      <c r="D66" s="41" cm="1">
        <f t="array" ref="D66">IFERROR(E66/SUMPRODUCT(('Betaald tarief 2023'!$A$2:$A$100000='Betaald percentage 2023'!A66)*'Betaald tarief 2023'!$H$2:$H$100000*'Betaald tarief 2023'!$O$2:$O$100000),0)</f>
        <v>0</v>
      </c>
      <c r="E66" s="42">
        <f>SUMIFS('Betaald tarief 2023'!G:G,'Betaald tarief 2023'!A:A,'Betaald percentage 2023'!A66)</f>
        <v>0</v>
      </c>
      <c r="F66" s="42">
        <f>SUMIFS('Betaald tarief 2023'!Q:Q,'Betaald tarief 2023'!A:A,'Betaald percentage 2023'!A66)</f>
        <v>0</v>
      </c>
      <c r="G66">
        <f>IFERROR(INDEX(Correcties!B:B,MATCH('Betaald percentage 2023'!A66,Correcties!A:A,0)),"")</f>
        <v>0</v>
      </c>
    </row>
    <row r="67" spans="1:7" x14ac:dyDescent="0.25">
      <c r="A67" s="45"/>
      <c r="B67" s="39" t="str">
        <f>IFERROR(INDEX('Betaald tarief 2023'!B:B,MATCH('Betaald percentage 2023'!A67,'Betaald tarief 2023'!A:A,0)),"")</f>
        <v/>
      </c>
      <c r="C67" s="39" t="str">
        <f>IFERROR(INDEX('Betaald tarief 2023'!C:C,MATCH('Betaald percentage 2023'!A67,'Betaald tarief 2023'!A:A,0)),"")</f>
        <v/>
      </c>
      <c r="D67" s="41" cm="1">
        <f t="array" ref="D67">IFERROR(E67/SUMPRODUCT(('Betaald tarief 2023'!$A$2:$A$100000='Betaald percentage 2023'!A67)*'Betaald tarief 2023'!$H$2:$H$100000*'Betaald tarief 2023'!$O$2:$O$100000),0)</f>
        <v>0</v>
      </c>
      <c r="E67" s="42">
        <f>SUMIFS('Betaald tarief 2023'!G:G,'Betaald tarief 2023'!A:A,'Betaald percentage 2023'!A67)</f>
        <v>0</v>
      </c>
      <c r="F67" s="42">
        <f>SUMIFS('Betaald tarief 2023'!Q:Q,'Betaald tarief 2023'!A:A,'Betaald percentage 2023'!A67)</f>
        <v>0</v>
      </c>
      <c r="G67">
        <f>IFERROR(INDEX(Correcties!B:B,MATCH('Betaald percentage 2023'!A67,Correcties!A:A,0)),"")</f>
        <v>0</v>
      </c>
    </row>
    <row r="68" spans="1:7" x14ac:dyDescent="0.25">
      <c r="A68" s="45"/>
      <c r="B68" s="39" t="str">
        <f>IFERROR(INDEX('Betaald tarief 2023'!B:B,MATCH('Betaald percentage 2023'!A68,'Betaald tarief 2023'!A:A,0)),"")</f>
        <v/>
      </c>
      <c r="C68" s="39" t="str">
        <f>IFERROR(INDEX('Betaald tarief 2023'!C:C,MATCH('Betaald percentage 2023'!A68,'Betaald tarief 2023'!A:A,0)),"")</f>
        <v/>
      </c>
      <c r="D68" s="41" cm="1">
        <f t="array" ref="D68">IFERROR(E68/SUMPRODUCT(('Betaald tarief 2023'!$A$2:$A$100000='Betaald percentage 2023'!A68)*'Betaald tarief 2023'!$H$2:$H$100000*'Betaald tarief 2023'!$O$2:$O$100000),0)</f>
        <v>0</v>
      </c>
      <c r="E68" s="42">
        <f>SUMIFS('Betaald tarief 2023'!G:G,'Betaald tarief 2023'!A:A,'Betaald percentage 2023'!A68)</f>
        <v>0</v>
      </c>
      <c r="F68" s="42">
        <f>SUMIFS('Betaald tarief 2023'!Q:Q,'Betaald tarief 2023'!A:A,'Betaald percentage 2023'!A68)</f>
        <v>0</v>
      </c>
      <c r="G68">
        <f>IFERROR(INDEX(Correcties!B:B,MATCH('Betaald percentage 2023'!A68,Correcties!A:A,0)),"")</f>
        <v>0</v>
      </c>
    </row>
    <row r="69" spans="1:7" x14ac:dyDescent="0.25">
      <c r="A69" s="45"/>
      <c r="B69" s="39" t="str">
        <f>IFERROR(INDEX('Betaald tarief 2023'!B:B,MATCH('Betaald percentage 2023'!A69,'Betaald tarief 2023'!A:A,0)),"")</f>
        <v/>
      </c>
      <c r="C69" s="39" t="str">
        <f>IFERROR(INDEX('Betaald tarief 2023'!C:C,MATCH('Betaald percentage 2023'!A69,'Betaald tarief 2023'!A:A,0)),"")</f>
        <v/>
      </c>
      <c r="D69" s="41" cm="1">
        <f t="array" ref="D69">IFERROR(E69/SUMPRODUCT(('Betaald tarief 2023'!$A$2:$A$100000='Betaald percentage 2023'!A69)*'Betaald tarief 2023'!$H$2:$H$100000*'Betaald tarief 2023'!$O$2:$O$100000),0)</f>
        <v>0</v>
      </c>
      <c r="E69" s="42">
        <f>SUMIFS('Betaald tarief 2023'!G:G,'Betaald tarief 2023'!A:A,'Betaald percentage 2023'!A69)</f>
        <v>0</v>
      </c>
      <c r="F69" s="42">
        <f>SUMIFS('Betaald tarief 2023'!Q:Q,'Betaald tarief 2023'!A:A,'Betaald percentage 2023'!A69)</f>
        <v>0</v>
      </c>
      <c r="G69">
        <f>IFERROR(INDEX(Correcties!B:B,MATCH('Betaald percentage 2023'!A69,Correcties!A:A,0)),"")</f>
        <v>0</v>
      </c>
    </row>
    <row r="70" spans="1:7" x14ac:dyDescent="0.25">
      <c r="A70" s="45"/>
      <c r="B70" s="39" t="str">
        <f>IFERROR(INDEX('Betaald tarief 2023'!B:B,MATCH('Betaald percentage 2023'!A70,'Betaald tarief 2023'!A:A,0)),"")</f>
        <v/>
      </c>
      <c r="C70" s="39" t="str">
        <f>IFERROR(INDEX('Betaald tarief 2023'!C:C,MATCH('Betaald percentage 2023'!A70,'Betaald tarief 2023'!A:A,0)),"")</f>
        <v/>
      </c>
      <c r="D70" s="41" cm="1">
        <f t="array" ref="D70">IFERROR(E70/SUMPRODUCT(('Betaald tarief 2023'!$A$2:$A$100000='Betaald percentage 2023'!A70)*'Betaald tarief 2023'!$H$2:$H$100000*'Betaald tarief 2023'!$O$2:$O$100000),0)</f>
        <v>0</v>
      </c>
      <c r="E70" s="42">
        <f>SUMIFS('Betaald tarief 2023'!G:G,'Betaald tarief 2023'!A:A,'Betaald percentage 2023'!A70)</f>
        <v>0</v>
      </c>
      <c r="F70" s="42">
        <f>SUMIFS('Betaald tarief 2023'!Q:Q,'Betaald tarief 2023'!A:A,'Betaald percentage 2023'!A70)</f>
        <v>0</v>
      </c>
      <c r="G70">
        <f>IFERROR(INDEX(Correcties!B:B,MATCH('Betaald percentage 2023'!A70,Correcties!A:A,0)),"")</f>
        <v>0</v>
      </c>
    </row>
    <row r="71" spans="1:7" x14ac:dyDescent="0.25">
      <c r="A71" s="45"/>
      <c r="B71" s="39" t="str">
        <f>IFERROR(INDEX('Betaald tarief 2023'!B:B,MATCH('Betaald percentage 2023'!A71,'Betaald tarief 2023'!A:A,0)),"")</f>
        <v/>
      </c>
      <c r="C71" s="39" t="str">
        <f>IFERROR(INDEX('Betaald tarief 2023'!C:C,MATCH('Betaald percentage 2023'!A71,'Betaald tarief 2023'!A:A,0)),"")</f>
        <v/>
      </c>
      <c r="D71" s="41" cm="1">
        <f t="array" ref="D71">IFERROR(E71/SUMPRODUCT(('Betaald tarief 2023'!$A$2:$A$100000='Betaald percentage 2023'!A71)*'Betaald tarief 2023'!$H$2:$H$100000*'Betaald tarief 2023'!$O$2:$O$100000),0)</f>
        <v>0</v>
      </c>
      <c r="E71" s="42">
        <f>SUMIFS('Betaald tarief 2023'!G:G,'Betaald tarief 2023'!A:A,'Betaald percentage 2023'!A71)</f>
        <v>0</v>
      </c>
      <c r="F71" s="42">
        <f>SUMIFS('Betaald tarief 2023'!Q:Q,'Betaald tarief 2023'!A:A,'Betaald percentage 2023'!A71)</f>
        <v>0</v>
      </c>
      <c r="G71">
        <f>IFERROR(INDEX(Correcties!B:B,MATCH('Betaald percentage 2023'!A71,Correcties!A:A,0)),"")</f>
        <v>0</v>
      </c>
    </row>
    <row r="72" spans="1:7" x14ac:dyDescent="0.25">
      <c r="A72" s="45"/>
      <c r="B72" s="39" t="str">
        <f>IFERROR(INDEX('Betaald tarief 2023'!B:B,MATCH('Betaald percentage 2023'!A72,'Betaald tarief 2023'!A:A,0)),"")</f>
        <v/>
      </c>
      <c r="C72" s="39" t="str">
        <f>IFERROR(INDEX('Betaald tarief 2023'!C:C,MATCH('Betaald percentage 2023'!A72,'Betaald tarief 2023'!A:A,0)),"")</f>
        <v/>
      </c>
      <c r="D72" s="41" cm="1">
        <f t="array" ref="D72">IFERROR(E72/SUMPRODUCT(('Betaald tarief 2023'!$A$2:$A$100000='Betaald percentage 2023'!A72)*'Betaald tarief 2023'!$H$2:$H$100000*'Betaald tarief 2023'!$O$2:$O$100000),0)</f>
        <v>0</v>
      </c>
      <c r="E72" s="42">
        <f>SUMIFS('Betaald tarief 2023'!G:G,'Betaald tarief 2023'!A:A,'Betaald percentage 2023'!A72)</f>
        <v>0</v>
      </c>
      <c r="F72" s="42">
        <f>SUMIFS('Betaald tarief 2023'!Q:Q,'Betaald tarief 2023'!A:A,'Betaald percentage 2023'!A72)</f>
        <v>0</v>
      </c>
      <c r="G72">
        <f>IFERROR(INDEX(Correcties!B:B,MATCH('Betaald percentage 2023'!A72,Correcties!A:A,0)),"")</f>
        <v>0</v>
      </c>
    </row>
    <row r="73" spans="1:7" x14ac:dyDescent="0.25">
      <c r="A73" s="45"/>
      <c r="B73" s="39" t="str">
        <f>IFERROR(INDEX('Betaald tarief 2023'!B:B,MATCH('Betaald percentage 2023'!A73,'Betaald tarief 2023'!A:A,0)),"")</f>
        <v/>
      </c>
      <c r="C73" s="39" t="str">
        <f>IFERROR(INDEX('Betaald tarief 2023'!C:C,MATCH('Betaald percentage 2023'!A73,'Betaald tarief 2023'!A:A,0)),"")</f>
        <v/>
      </c>
      <c r="D73" s="41" cm="1">
        <f t="array" ref="D73">IFERROR(E73/SUMPRODUCT(('Betaald tarief 2023'!$A$2:$A$100000='Betaald percentage 2023'!A73)*'Betaald tarief 2023'!$H$2:$H$100000*'Betaald tarief 2023'!$O$2:$O$100000),0)</f>
        <v>0</v>
      </c>
      <c r="E73" s="42">
        <f>SUMIFS('Betaald tarief 2023'!G:G,'Betaald tarief 2023'!A:A,'Betaald percentage 2023'!A73)</f>
        <v>0</v>
      </c>
      <c r="F73" s="42">
        <f>SUMIFS('Betaald tarief 2023'!Q:Q,'Betaald tarief 2023'!A:A,'Betaald percentage 2023'!A73)</f>
        <v>0</v>
      </c>
      <c r="G73">
        <f>IFERROR(INDEX(Correcties!B:B,MATCH('Betaald percentage 2023'!A73,Correcties!A:A,0)),"")</f>
        <v>0</v>
      </c>
    </row>
    <row r="74" spans="1:7" x14ac:dyDescent="0.25">
      <c r="A74" s="45"/>
      <c r="B74" s="39" t="str">
        <f>IFERROR(INDEX('Betaald tarief 2023'!B:B,MATCH('Betaald percentage 2023'!A74,'Betaald tarief 2023'!A:A,0)),"")</f>
        <v/>
      </c>
      <c r="C74" s="39" t="str">
        <f>IFERROR(INDEX('Betaald tarief 2023'!C:C,MATCH('Betaald percentage 2023'!A74,'Betaald tarief 2023'!A:A,0)),"")</f>
        <v/>
      </c>
      <c r="D74" s="41" cm="1">
        <f t="array" ref="D74">IFERROR(E74/SUMPRODUCT(('Betaald tarief 2023'!$A$2:$A$100000='Betaald percentage 2023'!A74)*'Betaald tarief 2023'!$H$2:$H$100000*'Betaald tarief 2023'!$O$2:$O$100000),0)</f>
        <v>0</v>
      </c>
      <c r="E74" s="42">
        <f>SUMIFS('Betaald tarief 2023'!G:G,'Betaald tarief 2023'!A:A,'Betaald percentage 2023'!A74)</f>
        <v>0</v>
      </c>
      <c r="F74" s="42">
        <f>SUMIFS('Betaald tarief 2023'!Q:Q,'Betaald tarief 2023'!A:A,'Betaald percentage 2023'!A74)</f>
        <v>0</v>
      </c>
      <c r="G74">
        <f>IFERROR(INDEX(Correcties!B:B,MATCH('Betaald percentage 2023'!A74,Correcties!A:A,0)),"")</f>
        <v>0</v>
      </c>
    </row>
    <row r="75" spans="1:7" x14ac:dyDescent="0.25">
      <c r="A75" s="45"/>
      <c r="B75" s="39" t="str">
        <f>IFERROR(INDEX('Betaald tarief 2023'!B:B,MATCH('Betaald percentage 2023'!A75,'Betaald tarief 2023'!A:A,0)),"")</f>
        <v/>
      </c>
      <c r="C75" s="39" t="str">
        <f>IFERROR(INDEX('Betaald tarief 2023'!C:C,MATCH('Betaald percentage 2023'!A75,'Betaald tarief 2023'!A:A,0)),"")</f>
        <v/>
      </c>
      <c r="D75" s="41" cm="1">
        <f t="array" ref="D75">IFERROR(E75/SUMPRODUCT(('Betaald tarief 2023'!$A$2:$A$100000='Betaald percentage 2023'!A75)*'Betaald tarief 2023'!$H$2:$H$100000*'Betaald tarief 2023'!$O$2:$O$100000),0)</f>
        <v>0</v>
      </c>
      <c r="E75" s="42">
        <f>SUMIFS('Betaald tarief 2023'!G:G,'Betaald tarief 2023'!A:A,'Betaald percentage 2023'!A75)</f>
        <v>0</v>
      </c>
      <c r="F75" s="42">
        <f>SUMIFS('Betaald tarief 2023'!Q:Q,'Betaald tarief 2023'!A:A,'Betaald percentage 2023'!A75)</f>
        <v>0</v>
      </c>
      <c r="G75">
        <f>IFERROR(INDEX(Correcties!B:B,MATCH('Betaald percentage 2023'!A75,Correcties!A:A,0)),"")</f>
        <v>0</v>
      </c>
    </row>
    <row r="76" spans="1:7" x14ac:dyDescent="0.25">
      <c r="A76" s="45"/>
      <c r="B76" s="39" t="str">
        <f>IFERROR(INDEX('Betaald tarief 2023'!B:B,MATCH('Betaald percentage 2023'!A76,'Betaald tarief 2023'!A:A,0)),"")</f>
        <v/>
      </c>
      <c r="C76" s="39" t="str">
        <f>IFERROR(INDEX('Betaald tarief 2023'!C:C,MATCH('Betaald percentage 2023'!A76,'Betaald tarief 2023'!A:A,0)),"")</f>
        <v/>
      </c>
      <c r="D76" s="41" cm="1">
        <f t="array" ref="D76">IFERROR(E76/SUMPRODUCT(('Betaald tarief 2023'!$A$2:$A$100000='Betaald percentage 2023'!A76)*'Betaald tarief 2023'!$H$2:$H$100000*'Betaald tarief 2023'!$O$2:$O$100000),0)</f>
        <v>0</v>
      </c>
      <c r="E76" s="42">
        <f>SUMIFS('Betaald tarief 2023'!G:G,'Betaald tarief 2023'!A:A,'Betaald percentage 2023'!A76)</f>
        <v>0</v>
      </c>
      <c r="F76" s="42">
        <f>SUMIFS('Betaald tarief 2023'!Q:Q,'Betaald tarief 2023'!A:A,'Betaald percentage 2023'!A76)</f>
        <v>0</v>
      </c>
      <c r="G76">
        <f>IFERROR(INDEX(Correcties!B:B,MATCH('Betaald percentage 2023'!A76,Correcties!A:A,0)),"")</f>
        <v>0</v>
      </c>
    </row>
    <row r="77" spans="1:7" x14ac:dyDescent="0.25">
      <c r="A77" s="45"/>
      <c r="B77" s="39" t="str">
        <f>IFERROR(INDEX('Betaald tarief 2023'!B:B,MATCH('Betaald percentage 2023'!A77,'Betaald tarief 2023'!A:A,0)),"")</f>
        <v/>
      </c>
      <c r="C77" s="39" t="str">
        <f>IFERROR(INDEX('Betaald tarief 2023'!C:C,MATCH('Betaald percentage 2023'!A77,'Betaald tarief 2023'!A:A,0)),"")</f>
        <v/>
      </c>
      <c r="D77" s="41" cm="1">
        <f t="array" ref="D77">IFERROR(E77/SUMPRODUCT(('Betaald tarief 2023'!$A$2:$A$100000='Betaald percentage 2023'!A77)*'Betaald tarief 2023'!$H$2:$H$100000*'Betaald tarief 2023'!$O$2:$O$100000),0)</f>
        <v>0</v>
      </c>
      <c r="E77" s="42">
        <f>SUMIFS('Betaald tarief 2023'!G:G,'Betaald tarief 2023'!A:A,'Betaald percentage 2023'!A77)</f>
        <v>0</v>
      </c>
      <c r="F77" s="42">
        <f>SUMIFS('Betaald tarief 2023'!Q:Q,'Betaald tarief 2023'!A:A,'Betaald percentage 2023'!A77)</f>
        <v>0</v>
      </c>
      <c r="G77">
        <f>IFERROR(INDEX(Correcties!B:B,MATCH('Betaald percentage 2023'!A77,Correcties!A:A,0)),"")</f>
        <v>0</v>
      </c>
    </row>
    <row r="78" spans="1:7" x14ac:dyDescent="0.25">
      <c r="A78" s="45"/>
      <c r="B78" s="39" t="str">
        <f>IFERROR(INDEX('Betaald tarief 2023'!B:B,MATCH('Betaald percentage 2023'!A78,'Betaald tarief 2023'!A:A,0)),"")</f>
        <v/>
      </c>
      <c r="C78" s="39" t="str">
        <f>IFERROR(INDEX('Betaald tarief 2023'!C:C,MATCH('Betaald percentage 2023'!A78,'Betaald tarief 2023'!A:A,0)),"")</f>
        <v/>
      </c>
      <c r="D78" s="41" cm="1">
        <f t="array" ref="D78">IFERROR(E78/SUMPRODUCT(('Betaald tarief 2023'!$A$2:$A$100000='Betaald percentage 2023'!A78)*'Betaald tarief 2023'!$H$2:$H$100000*'Betaald tarief 2023'!$O$2:$O$100000),0)</f>
        <v>0</v>
      </c>
      <c r="E78" s="42">
        <f>SUMIFS('Betaald tarief 2023'!G:G,'Betaald tarief 2023'!A:A,'Betaald percentage 2023'!A78)</f>
        <v>0</v>
      </c>
      <c r="F78" s="42">
        <f>SUMIFS('Betaald tarief 2023'!Q:Q,'Betaald tarief 2023'!A:A,'Betaald percentage 2023'!A78)</f>
        <v>0</v>
      </c>
      <c r="G78">
        <f>IFERROR(INDEX(Correcties!B:B,MATCH('Betaald percentage 2023'!A78,Correcties!A:A,0)),"")</f>
        <v>0</v>
      </c>
    </row>
    <row r="79" spans="1:7" x14ac:dyDescent="0.25">
      <c r="A79" s="45"/>
      <c r="B79" s="39" t="str">
        <f>IFERROR(INDEX('Betaald tarief 2023'!B:B,MATCH('Betaald percentage 2023'!A79,'Betaald tarief 2023'!A:A,0)),"")</f>
        <v/>
      </c>
      <c r="C79" s="39" t="str">
        <f>IFERROR(INDEX('Betaald tarief 2023'!C:C,MATCH('Betaald percentage 2023'!A79,'Betaald tarief 2023'!A:A,0)),"")</f>
        <v/>
      </c>
      <c r="D79" s="41" cm="1">
        <f t="array" ref="D79">IFERROR(E79/SUMPRODUCT(('Betaald tarief 2023'!$A$2:$A$100000='Betaald percentage 2023'!A79)*'Betaald tarief 2023'!$H$2:$H$100000*'Betaald tarief 2023'!$O$2:$O$100000),0)</f>
        <v>0</v>
      </c>
      <c r="E79" s="42">
        <f>SUMIFS('Betaald tarief 2023'!G:G,'Betaald tarief 2023'!A:A,'Betaald percentage 2023'!A79)</f>
        <v>0</v>
      </c>
      <c r="F79" s="42">
        <f>SUMIFS('Betaald tarief 2023'!Q:Q,'Betaald tarief 2023'!A:A,'Betaald percentage 2023'!A79)</f>
        <v>0</v>
      </c>
      <c r="G79">
        <f>IFERROR(INDEX(Correcties!B:B,MATCH('Betaald percentage 2023'!A79,Correcties!A:A,0)),"")</f>
        <v>0</v>
      </c>
    </row>
    <row r="80" spans="1:7" x14ac:dyDescent="0.25">
      <c r="A80" s="45"/>
      <c r="B80" s="39" t="str">
        <f>IFERROR(INDEX('Betaald tarief 2023'!B:B,MATCH('Betaald percentage 2023'!A80,'Betaald tarief 2023'!A:A,0)),"")</f>
        <v/>
      </c>
      <c r="C80" s="39" t="str">
        <f>IFERROR(INDEX('Betaald tarief 2023'!C:C,MATCH('Betaald percentage 2023'!A80,'Betaald tarief 2023'!A:A,0)),"")</f>
        <v/>
      </c>
      <c r="D80" s="41" cm="1">
        <f t="array" ref="D80">IFERROR(E80/SUMPRODUCT(('Betaald tarief 2023'!$A$2:$A$100000='Betaald percentage 2023'!A80)*'Betaald tarief 2023'!$H$2:$H$100000*'Betaald tarief 2023'!$O$2:$O$100000),0)</f>
        <v>0</v>
      </c>
      <c r="E80" s="42">
        <f>SUMIFS('Betaald tarief 2023'!G:G,'Betaald tarief 2023'!A:A,'Betaald percentage 2023'!A80)</f>
        <v>0</v>
      </c>
      <c r="F80" s="42">
        <f>SUMIFS('Betaald tarief 2023'!Q:Q,'Betaald tarief 2023'!A:A,'Betaald percentage 2023'!A80)</f>
        <v>0</v>
      </c>
      <c r="G80">
        <f>IFERROR(INDEX(Correcties!B:B,MATCH('Betaald percentage 2023'!A80,Correcties!A:A,0)),"")</f>
        <v>0</v>
      </c>
    </row>
    <row r="81" spans="1:7" x14ac:dyDescent="0.25">
      <c r="A81" s="45"/>
      <c r="B81" s="39" t="str">
        <f>IFERROR(INDEX('Betaald tarief 2023'!B:B,MATCH('Betaald percentage 2023'!A81,'Betaald tarief 2023'!A:A,0)),"")</f>
        <v/>
      </c>
      <c r="C81" s="39" t="str">
        <f>IFERROR(INDEX('Betaald tarief 2023'!C:C,MATCH('Betaald percentage 2023'!A81,'Betaald tarief 2023'!A:A,0)),"")</f>
        <v/>
      </c>
      <c r="D81" s="41" cm="1">
        <f t="array" ref="D81">IFERROR(E81/SUMPRODUCT(('Betaald tarief 2023'!$A$2:$A$100000='Betaald percentage 2023'!A81)*'Betaald tarief 2023'!$H$2:$H$100000*'Betaald tarief 2023'!$O$2:$O$100000),0)</f>
        <v>0</v>
      </c>
      <c r="E81" s="42">
        <f>SUMIFS('Betaald tarief 2023'!G:G,'Betaald tarief 2023'!A:A,'Betaald percentage 2023'!A81)</f>
        <v>0</v>
      </c>
      <c r="F81" s="42">
        <f>SUMIFS('Betaald tarief 2023'!Q:Q,'Betaald tarief 2023'!A:A,'Betaald percentage 2023'!A81)</f>
        <v>0</v>
      </c>
      <c r="G81">
        <f>IFERROR(INDEX(Correcties!B:B,MATCH('Betaald percentage 2023'!A81,Correcties!A:A,0)),"")</f>
        <v>0</v>
      </c>
    </row>
    <row r="82" spans="1:7" x14ac:dyDescent="0.25">
      <c r="A82" s="45"/>
      <c r="B82" s="39" t="str">
        <f>IFERROR(INDEX('Betaald tarief 2023'!B:B,MATCH('Betaald percentage 2023'!A82,'Betaald tarief 2023'!A:A,0)),"")</f>
        <v/>
      </c>
      <c r="C82" s="39" t="str">
        <f>IFERROR(INDEX('Betaald tarief 2023'!C:C,MATCH('Betaald percentage 2023'!A82,'Betaald tarief 2023'!A:A,0)),"")</f>
        <v/>
      </c>
      <c r="D82" s="41" cm="1">
        <f t="array" ref="D82">IFERROR(E82/SUMPRODUCT(('Betaald tarief 2023'!$A$2:$A$100000='Betaald percentage 2023'!A82)*'Betaald tarief 2023'!$H$2:$H$100000*'Betaald tarief 2023'!$O$2:$O$100000),0)</f>
        <v>0</v>
      </c>
      <c r="E82" s="42">
        <f>SUMIFS('Betaald tarief 2023'!G:G,'Betaald tarief 2023'!A:A,'Betaald percentage 2023'!A82)</f>
        <v>0</v>
      </c>
      <c r="F82" s="42">
        <f>SUMIFS('Betaald tarief 2023'!Q:Q,'Betaald tarief 2023'!A:A,'Betaald percentage 2023'!A82)</f>
        <v>0</v>
      </c>
      <c r="G82">
        <f>IFERROR(INDEX(Correcties!B:B,MATCH('Betaald percentage 2023'!A82,Correcties!A:A,0)),"")</f>
        <v>0</v>
      </c>
    </row>
    <row r="83" spans="1:7" x14ac:dyDescent="0.25">
      <c r="A83" s="45"/>
      <c r="B83" s="39" t="str">
        <f>IFERROR(INDEX('Betaald tarief 2023'!B:B,MATCH('Betaald percentage 2023'!A83,'Betaald tarief 2023'!A:A,0)),"")</f>
        <v/>
      </c>
      <c r="C83" s="39" t="str">
        <f>IFERROR(INDEX('Betaald tarief 2023'!C:C,MATCH('Betaald percentage 2023'!A83,'Betaald tarief 2023'!A:A,0)),"")</f>
        <v/>
      </c>
      <c r="D83" s="41" cm="1">
        <f t="array" ref="D83">IFERROR(E83/SUMPRODUCT(('Betaald tarief 2023'!$A$2:$A$100000='Betaald percentage 2023'!A83)*'Betaald tarief 2023'!$H$2:$H$100000*'Betaald tarief 2023'!$O$2:$O$100000),0)</f>
        <v>0</v>
      </c>
      <c r="E83" s="42">
        <f>SUMIFS('Betaald tarief 2023'!G:G,'Betaald tarief 2023'!A:A,'Betaald percentage 2023'!A83)</f>
        <v>0</v>
      </c>
      <c r="F83" s="42">
        <f>SUMIFS('Betaald tarief 2023'!Q:Q,'Betaald tarief 2023'!A:A,'Betaald percentage 2023'!A83)</f>
        <v>0</v>
      </c>
      <c r="G83">
        <f>IFERROR(INDEX(Correcties!B:B,MATCH('Betaald percentage 2023'!A83,Correcties!A:A,0)),"")</f>
        <v>0</v>
      </c>
    </row>
    <row r="84" spans="1:7" x14ac:dyDescent="0.25">
      <c r="A84" s="45"/>
      <c r="B84" s="39" t="str">
        <f>IFERROR(INDEX('Betaald tarief 2023'!B:B,MATCH('Betaald percentage 2023'!A84,'Betaald tarief 2023'!A:A,0)),"")</f>
        <v/>
      </c>
      <c r="C84" s="39" t="str">
        <f>IFERROR(INDEX('Betaald tarief 2023'!C:C,MATCH('Betaald percentage 2023'!A84,'Betaald tarief 2023'!A:A,0)),"")</f>
        <v/>
      </c>
      <c r="D84" s="41" cm="1">
        <f t="array" ref="D84">IFERROR(E84/SUMPRODUCT(('Betaald tarief 2023'!$A$2:$A$100000='Betaald percentage 2023'!A84)*'Betaald tarief 2023'!$H$2:$H$100000*'Betaald tarief 2023'!$O$2:$O$100000),0)</f>
        <v>0</v>
      </c>
      <c r="E84" s="42">
        <f>SUMIFS('Betaald tarief 2023'!G:G,'Betaald tarief 2023'!A:A,'Betaald percentage 2023'!A84)</f>
        <v>0</v>
      </c>
      <c r="F84" s="42">
        <f>SUMIFS('Betaald tarief 2023'!Q:Q,'Betaald tarief 2023'!A:A,'Betaald percentage 2023'!A84)</f>
        <v>0</v>
      </c>
      <c r="G84">
        <f>IFERROR(INDEX(Correcties!B:B,MATCH('Betaald percentage 2023'!A84,Correcties!A:A,0)),"")</f>
        <v>0</v>
      </c>
    </row>
    <row r="85" spans="1:7" x14ac:dyDescent="0.25">
      <c r="A85" s="45"/>
      <c r="B85" s="39" t="str">
        <f>IFERROR(INDEX('Betaald tarief 2023'!B:B,MATCH('Betaald percentage 2023'!A85,'Betaald tarief 2023'!A:A,0)),"")</f>
        <v/>
      </c>
      <c r="C85" s="39" t="str">
        <f>IFERROR(INDEX('Betaald tarief 2023'!C:C,MATCH('Betaald percentage 2023'!A85,'Betaald tarief 2023'!A:A,0)),"")</f>
        <v/>
      </c>
      <c r="D85" s="41" cm="1">
        <f t="array" ref="D85">IFERROR(E85/SUMPRODUCT(('Betaald tarief 2023'!$A$2:$A$100000='Betaald percentage 2023'!A85)*'Betaald tarief 2023'!$H$2:$H$100000*'Betaald tarief 2023'!$O$2:$O$100000),0)</f>
        <v>0</v>
      </c>
      <c r="E85" s="42">
        <f>SUMIFS('Betaald tarief 2023'!G:G,'Betaald tarief 2023'!A:A,'Betaald percentage 2023'!A85)</f>
        <v>0</v>
      </c>
      <c r="F85" s="42">
        <f>SUMIFS('Betaald tarief 2023'!Q:Q,'Betaald tarief 2023'!A:A,'Betaald percentage 2023'!A85)</f>
        <v>0</v>
      </c>
      <c r="G85">
        <f>IFERROR(INDEX(Correcties!B:B,MATCH('Betaald percentage 2023'!A85,Correcties!A:A,0)),"")</f>
        <v>0</v>
      </c>
    </row>
    <row r="86" spans="1:7" x14ac:dyDescent="0.25">
      <c r="A86" s="45"/>
      <c r="B86" s="39" t="str">
        <f>IFERROR(INDEX('Betaald tarief 2023'!B:B,MATCH('Betaald percentage 2023'!A86,'Betaald tarief 2023'!A:A,0)),"")</f>
        <v/>
      </c>
      <c r="C86" s="39" t="str">
        <f>IFERROR(INDEX('Betaald tarief 2023'!C:C,MATCH('Betaald percentage 2023'!A86,'Betaald tarief 2023'!A:A,0)),"")</f>
        <v/>
      </c>
      <c r="D86" s="41" cm="1">
        <f t="array" ref="D86">IFERROR(E86/SUMPRODUCT(('Betaald tarief 2023'!$A$2:$A$100000='Betaald percentage 2023'!A86)*'Betaald tarief 2023'!$H$2:$H$100000*'Betaald tarief 2023'!$O$2:$O$100000),0)</f>
        <v>0</v>
      </c>
      <c r="E86" s="42">
        <f>SUMIFS('Betaald tarief 2023'!G:G,'Betaald tarief 2023'!A:A,'Betaald percentage 2023'!A86)</f>
        <v>0</v>
      </c>
      <c r="F86" s="42">
        <f>SUMIFS('Betaald tarief 2023'!Q:Q,'Betaald tarief 2023'!A:A,'Betaald percentage 2023'!A86)</f>
        <v>0</v>
      </c>
      <c r="G86">
        <f>IFERROR(INDEX(Correcties!B:B,MATCH('Betaald percentage 2023'!A86,Correcties!A:A,0)),"")</f>
        <v>0</v>
      </c>
    </row>
    <row r="87" spans="1:7" x14ac:dyDescent="0.25">
      <c r="A87" s="45"/>
      <c r="B87" s="39" t="str">
        <f>IFERROR(INDEX('Betaald tarief 2023'!B:B,MATCH('Betaald percentage 2023'!A87,'Betaald tarief 2023'!A:A,0)),"")</f>
        <v/>
      </c>
      <c r="C87" s="39" t="str">
        <f>IFERROR(INDEX('Betaald tarief 2023'!C:C,MATCH('Betaald percentage 2023'!A87,'Betaald tarief 2023'!A:A,0)),"")</f>
        <v/>
      </c>
      <c r="D87" s="41" cm="1">
        <f t="array" ref="D87">IFERROR(E87/SUMPRODUCT(('Betaald tarief 2023'!$A$2:$A$100000='Betaald percentage 2023'!A87)*'Betaald tarief 2023'!$H$2:$H$100000*'Betaald tarief 2023'!$O$2:$O$100000),0)</f>
        <v>0</v>
      </c>
      <c r="E87" s="42">
        <f>SUMIFS('Betaald tarief 2023'!G:G,'Betaald tarief 2023'!A:A,'Betaald percentage 2023'!A87)</f>
        <v>0</v>
      </c>
      <c r="F87" s="42">
        <f>SUMIFS('Betaald tarief 2023'!Q:Q,'Betaald tarief 2023'!A:A,'Betaald percentage 2023'!A87)</f>
        <v>0</v>
      </c>
      <c r="G87">
        <f>IFERROR(INDEX(Correcties!B:B,MATCH('Betaald percentage 2023'!A87,Correcties!A:A,0)),"")</f>
        <v>0</v>
      </c>
    </row>
    <row r="88" spans="1:7" x14ac:dyDescent="0.25">
      <c r="A88" s="45"/>
      <c r="B88" s="39" t="str">
        <f>IFERROR(INDEX('Betaald tarief 2023'!B:B,MATCH('Betaald percentage 2023'!A88,'Betaald tarief 2023'!A:A,0)),"")</f>
        <v/>
      </c>
      <c r="C88" s="39" t="str">
        <f>IFERROR(INDEX('Betaald tarief 2023'!C:C,MATCH('Betaald percentage 2023'!A88,'Betaald tarief 2023'!A:A,0)),"")</f>
        <v/>
      </c>
      <c r="D88" s="41" cm="1">
        <f t="array" ref="D88">IFERROR(E88/SUMPRODUCT(('Betaald tarief 2023'!$A$2:$A$100000='Betaald percentage 2023'!A88)*'Betaald tarief 2023'!$H$2:$H$100000*'Betaald tarief 2023'!$O$2:$O$100000),0)</f>
        <v>0</v>
      </c>
      <c r="E88" s="42">
        <f>SUMIFS('Betaald tarief 2023'!G:G,'Betaald tarief 2023'!A:A,'Betaald percentage 2023'!A88)</f>
        <v>0</v>
      </c>
      <c r="F88" s="42">
        <f>SUMIFS('Betaald tarief 2023'!Q:Q,'Betaald tarief 2023'!A:A,'Betaald percentage 2023'!A88)</f>
        <v>0</v>
      </c>
      <c r="G88">
        <f>IFERROR(INDEX(Correcties!B:B,MATCH('Betaald percentage 2023'!A88,Correcties!A:A,0)),"")</f>
        <v>0</v>
      </c>
    </row>
    <row r="89" spans="1:7" x14ac:dyDescent="0.25">
      <c r="A89" s="45"/>
      <c r="B89" s="39" t="str">
        <f>IFERROR(INDEX('Betaald tarief 2023'!B:B,MATCH('Betaald percentage 2023'!A89,'Betaald tarief 2023'!A:A,0)),"")</f>
        <v/>
      </c>
      <c r="C89" s="39" t="str">
        <f>IFERROR(INDEX('Betaald tarief 2023'!C:C,MATCH('Betaald percentage 2023'!A89,'Betaald tarief 2023'!A:A,0)),"")</f>
        <v/>
      </c>
      <c r="D89" s="41" cm="1">
        <f t="array" ref="D89">IFERROR(E89/SUMPRODUCT(('Betaald tarief 2023'!$A$2:$A$100000='Betaald percentage 2023'!A89)*'Betaald tarief 2023'!$H$2:$H$100000*'Betaald tarief 2023'!$O$2:$O$100000),0)</f>
        <v>0</v>
      </c>
      <c r="E89" s="42">
        <f>SUMIFS('Betaald tarief 2023'!G:G,'Betaald tarief 2023'!A:A,'Betaald percentage 2023'!A89)</f>
        <v>0</v>
      </c>
      <c r="F89" s="42">
        <f>SUMIFS('Betaald tarief 2023'!Q:Q,'Betaald tarief 2023'!A:A,'Betaald percentage 2023'!A89)</f>
        <v>0</v>
      </c>
      <c r="G89">
        <f>IFERROR(INDEX(Correcties!B:B,MATCH('Betaald percentage 2023'!A89,Correcties!A:A,0)),"")</f>
        <v>0</v>
      </c>
    </row>
    <row r="90" spans="1:7" x14ac:dyDescent="0.25">
      <c r="A90" s="45"/>
      <c r="B90" s="39" t="str">
        <f>IFERROR(INDEX('Betaald tarief 2023'!B:B,MATCH('Betaald percentage 2023'!A90,'Betaald tarief 2023'!A:A,0)),"")</f>
        <v/>
      </c>
      <c r="C90" s="39" t="str">
        <f>IFERROR(INDEX('Betaald tarief 2023'!C:C,MATCH('Betaald percentage 2023'!A90,'Betaald tarief 2023'!A:A,0)),"")</f>
        <v/>
      </c>
      <c r="D90" s="41" cm="1">
        <f t="array" ref="D90">IFERROR(E90/SUMPRODUCT(('Betaald tarief 2023'!$A$2:$A$100000='Betaald percentage 2023'!A90)*'Betaald tarief 2023'!$H$2:$H$100000*'Betaald tarief 2023'!$O$2:$O$100000),0)</f>
        <v>0</v>
      </c>
      <c r="E90" s="42">
        <f>SUMIFS('Betaald tarief 2023'!G:G,'Betaald tarief 2023'!A:A,'Betaald percentage 2023'!A90)</f>
        <v>0</v>
      </c>
      <c r="F90" s="42">
        <f>SUMIFS('Betaald tarief 2023'!Q:Q,'Betaald tarief 2023'!A:A,'Betaald percentage 2023'!A90)</f>
        <v>0</v>
      </c>
      <c r="G90">
        <f>IFERROR(INDEX(Correcties!B:B,MATCH('Betaald percentage 2023'!A90,Correcties!A:A,0)),"")</f>
        <v>0</v>
      </c>
    </row>
    <row r="91" spans="1:7" x14ac:dyDescent="0.25">
      <c r="A91" s="45"/>
      <c r="B91" s="39" t="str">
        <f>IFERROR(INDEX('Betaald tarief 2023'!B:B,MATCH('Betaald percentage 2023'!A91,'Betaald tarief 2023'!A:A,0)),"")</f>
        <v/>
      </c>
      <c r="C91" s="39" t="str">
        <f>IFERROR(INDEX('Betaald tarief 2023'!C:C,MATCH('Betaald percentage 2023'!A91,'Betaald tarief 2023'!A:A,0)),"")</f>
        <v/>
      </c>
      <c r="D91" s="41" cm="1">
        <f t="array" ref="D91">IFERROR(E91/SUMPRODUCT(('Betaald tarief 2023'!$A$2:$A$100000='Betaald percentage 2023'!A91)*'Betaald tarief 2023'!$H$2:$H$100000*'Betaald tarief 2023'!$O$2:$O$100000),0)</f>
        <v>0</v>
      </c>
      <c r="E91" s="42">
        <f>SUMIFS('Betaald tarief 2023'!G:G,'Betaald tarief 2023'!A:A,'Betaald percentage 2023'!A91)</f>
        <v>0</v>
      </c>
      <c r="F91" s="42">
        <f>SUMIFS('Betaald tarief 2023'!Q:Q,'Betaald tarief 2023'!A:A,'Betaald percentage 2023'!A91)</f>
        <v>0</v>
      </c>
      <c r="G91">
        <f>IFERROR(INDEX(Correcties!B:B,MATCH('Betaald percentage 2023'!A91,Correcties!A:A,0)),"")</f>
        <v>0</v>
      </c>
    </row>
    <row r="92" spans="1:7" x14ac:dyDescent="0.25">
      <c r="A92" s="45"/>
      <c r="B92" s="39" t="str">
        <f>IFERROR(INDEX('Betaald tarief 2023'!B:B,MATCH('Betaald percentage 2023'!A92,'Betaald tarief 2023'!A:A,0)),"")</f>
        <v/>
      </c>
      <c r="C92" s="39" t="str">
        <f>IFERROR(INDEX('Betaald tarief 2023'!C:C,MATCH('Betaald percentage 2023'!A92,'Betaald tarief 2023'!A:A,0)),"")</f>
        <v/>
      </c>
      <c r="D92" s="41" cm="1">
        <f t="array" ref="D92">IFERROR(E92/SUMPRODUCT(('Betaald tarief 2023'!$A$2:$A$100000='Betaald percentage 2023'!A92)*'Betaald tarief 2023'!$H$2:$H$100000*'Betaald tarief 2023'!$O$2:$O$100000),0)</f>
        <v>0</v>
      </c>
      <c r="E92" s="42">
        <f>SUMIFS('Betaald tarief 2023'!G:G,'Betaald tarief 2023'!A:A,'Betaald percentage 2023'!A92)</f>
        <v>0</v>
      </c>
      <c r="F92" s="42">
        <f>SUMIFS('Betaald tarief 2023'!Q:Q,'Betaald tarief 2023'!A:A,'Betaald percentage 2023'!A92)</f>
        <v>0</v>
      </c>
      <c r="G92">
        <f>IFERROR(INDEX(Correcties!B:B,MATCH('Betaald percentage 2023'!A92,Correcties!A:A,0)),"")</f>
        <v>0</v>
      </c>
    </row>
    <row r="93" spans="1:7" x14ac:dyDescent="0.25">
      <c r="A93" s="45"/>
      <c r="B93" s="39" t="str">
        <f>IFERROR(INDEX('Betaald tarief 2023'!B:B,MATCH('Betaald percentage 2023'!A93,'Betaald tarief 2023'!A:A,0)),"")</f>
        <v/>
      </c>
      <c r="C93" s="39" t="str">
        <f>IFERROR(INDEX('Betaald tarief 2023'!C:C,MATCH('Betaald percentage 2023'!A93,'Betaald tarief 2023'!A:A,0)),"")</f>
        <v/>
      </c>
      <c r="D93" s="41" cm="1">
        <f t="array" ref="D93">IFERROR(E93/SUMPRODUCT(('Betaald tarief 2023'!$A$2:$A$100000='Betaald percentage 2023'!A93)*'Betaald tarief 2023'!$H$2:$H$100000*'Betaald tarief 2023'!$O$2:$O$100000),0)</f>
        <v>0</v>
      </c>
      <c r="E93" s="42">
        <f>SUMIFS('Betaald tarief 2023'!G:G,'Betaald tarief 2023'!A:A,'Betaald percentage 2023'!A93)</f>
        <v>0</v>
      </c>
      <c r="F93" s="42">
        <f>SUMIFS('Betaald tarief 2023'!Q:Q,'Betaald tarief 2023'!A:A,'Betaald percentage 2023'!A93)</f>
        <v>0</v>
      </c>
      <c r="G93">
        <f>IFERROR(INDEX(Correcties!B:B,MATCH('Betaald percentage 2023'!A93,Correcties!A:A,0)),"")</f>
        <v>0</v>
      </c>
    </row>
    <row r="94" spans="1:7" x14ac:dyDescent="0.25">
      <c r="A94" s="45"/>
      <c r="B94" s="39" t="str">
        <f>IFERROR(INDEX('Betaald tarief 2023'!B:B,MATCH('Betaald percentage 2023'!A94,'Betaald tarief 2023'!A:A,0)),"")</f>
        <v/>
      </c>
      <c r="C94" s="39" t="str">
        <f>IFERROR(INDEX('Betaald tarief 2023'!C:C,MATCH('Betaald percentage 2023'!A94,'Betaald tarief 2023'!A:A,0)),"")</f>
        <v/>
      </c>
      <c r="D94" s="41" cm="1">
        <f t="array" ref="D94">IFERROR(E94/SUMPRODUCT(('Betaald tarief 2023'!$A$2:$A$100000='Betaald percentage 2023'!A94)*'Betaald tarief 2023'!$H$2:$H$100000*'Betaald tarief 2023'!$O$2:$O$100000),0)</f>
        <v>0</v>
      </c>
      <c r="E94" s="42">
        <f>SUMIFS('Betaald tarief 2023'!G:G,'Betaald tarief 2023'!A:A,'Betaald percentage 2023'!A94)</f>
        <v>0</v>
      </c>
      <c r="F94" s="42">
        <f>SUMIFS('Betaald tarief 2023'!Q:Q,'Betaald tarief 2023'!A:A,'Betaald percentage 2023'!A94)</f>
        <v>0</v>
      </c>
      <c r="G94">
        <f>IFERROR(INDEX(Correcties!B:B,MATCH('Betaald percentage 2023'!A94,Correcties!A:A,0)),"")</f>
        <v>0</v>
      </c>
    </row>
    <row r="95" spans="1:7" x14ac:dyDescent="0.25">
      <c r="A95" s="45"/>
      <c r="B95" s="39" t="str">
        <f>IFERROR(INDEX('Betaald tarief 2023'!B:B,MATCH('Betaald percentage 2023'!A95,'Betaald tarief 2023'!A:A,0)),"")</f>
        <v/>
      </c>
      <c r="C95" s="39" t="str">
        <f>IFERROR(INDEX('Betaald tarief 2023'!C:C,MATCH('Betaald percentage 2023'!A95,'Betaald tarief 2023'!A:A,0)),"")</f>
        <v/>
      </c>
      <c r="D95" s="41" cm="1">
        <f t="array" ref="D95">IFERROR(E95/SUMPRODUCT(('Betaald tarief 2023'!$A$2:$A$100000='Betaald percentage 2023'!A95)*'Betaald tarief 2023'!$H$2:$H$100000*'Betaald tarief 2023'!$O$2:$O$100000),0)</f>
        <v>0</v>
      </c>
      <c r="E95" s="42">
        <f>SUMIFS('Betaald tarief 2023'!G:G,'Betaald tarief 2023'!A:A,'Betaald percentage 2023'!A95)</f>
        <v>0</v>
      </c>
      <c r="F95" s="42">
        <f>SUMIFS('Betaald tarief 2023'!Q:Q,'Betaald tarief 2023'!A:A,'Betaald percentage 2023'!A95)</f>
        <v>0</v>
      </c>
      <c r="G95">
        <f>IFERROR(INDEX(Correcties!B:B,MATCH('Betaald percentage 2023'!A95,Correcties!A:A,0)),"")</f>
        <v>0</v>
      </c>
    </row>
    <row r="96" spans="1:7" x14ac:dyDescent="0.25">
      <c r="A96" s="45"/>
      <c r="B96" s="39" t="str">
        <f>IFERROR(INDEX('Betaald tarief 2023'!B:B,MATCH('Betaald percentage 2023'!A96,'Betaald tarief 2023'!A:A,0)),"")</f>
        <v/>
      </c>
      <c r="C96" s="39" t="str">
        <f>IFERROR(INDEX('Betaald tarief 2023'!C:C,MATCH('Betaald percentage 2023'!A96,'Betaald tarief 2023'!A:A,0)),"")</f>
        <v/>
      </c>
      <c r="D96" s="41" cm="1">
        <f t="array" ref="D96">IFERROR(E96/SUMPRODUCT(('Betaald tarief 2023'!$A$2:$A$100000='Betaald percentage 2023'!A96)*'Betaald tarief 2023'!$H$2:$H$100000*'Betaald tarief 2023'!$O$2:$O$100000),0)</f>
        <v>0</v>
      </c>
      <c r="E96" s="42">
        <f>SUMIFS('Betaald tarief 2023'!G:G,'Betaald tarief 2023'!A:A,'Betaald percentage 2023'!A96)</f>
        <v>0</v>
      </c>
      <c r="F96" s="42">
        <f>SUMIFS('Betaald tarief 2023'!Q:Q,'Betaald tarief 2023'!A:A,'Betaald percentage 2023'!A96)</f>
        <v>0</v>
      </c>
      <c r="G96">
        <f>IFERROR(INDEX(Correcties!B:B,MATCH('Betaald percentage 2023'!A96,Correcties!A:A,0)),"")</f>
        <v>0</v>
      </c>
    </row>
    <row r="97" spans="1:7" x14ac:dyDescent="0.25">
      <c r="A97" s="45"/>
      <c r="B97" s="39" t="str">
        <f>IFERROR(INDEX('Betaald tarief 2023'!B:B,MATCH('Betaald percentage 2023'!A97,'Betaald tarief 2023'!A:A,0)),"")</f>
        <v/>
      </c>
      <c r="C97" s="39" t="str">
        <f>IFERROR(INDEX('Betaald tarief 2023'!C:C,MATCH('Betaald percentage 2023'!A97,'Betaald tarief 2023'!A:A,0)),"")</f>
        <v/>
      </c>
      <c r="D97" s="41" cm="1">
        <f t="array" ref="D97">IFERROR(E97/SUMPRODUCT(('Betaald tarief 2023'!$A$2:$A$100000='Betaald percentage 2023'!A97)*'Betaald tarief 2023'!$H$2:$H$100000*'Betaald tarief 2023'!$O$2:$O$100000),0)</f>
        <v>0</v>
      </c>
      <c r="E97" s="42">
        <f>SUMIFS('Betaald tarief 2023'!G:G,'Betaald tarief 2023'!A:A,'Betaald percentage 2023'!A97)</f>
        <v>0</v>
      </c>
      <c r="F97" s="42">
        <f>SUMIFS('Betaald tarief 2023'!Q:Q,'Betaald tarief 2023'!A:A,'Betaald percentage 2023'!A97)</f>
        <v>0</v>
      </c>
      <c r="G97">
        <f>IFERROR(INDEX(Correcties!B:B,MATCH('Betaald percentage 2023'!A97,Correcties!A:A,0)),"")</f>
        <v>0</v>
      </c>
    </row>
    <row r="98" spans="1:7" x14ac:dyDescent="0.25">
      <c r="A98" s="45"/>
      <c r="B98" s="39" t="str">
        <f>IFERROR(INDEX('Betaald tarief 2023'!B:B,MATCH('Betaald percentage 2023'!A98,'Betaald tarief 2023'!A:A,0)),"")</f>
        <v/>
      </c>
      <c r="C98" s="39" t="str">
        <f>IFERROR(INDEX('Betaald tarief 2023'!C:C,MATCH('Betaald percentage 2023'!A98,'Betaald tarief 2023'!A:A,0)),"")</f>
        <v/>
      </c>
      <c r="D98" s="41" cm="1">
        <f t="array" ref="D98">IFERROR(E98/SUMPRODUCT(('Betaald tarief 2023'!$A$2:$A$100000='Betaald percentage 2023'!A98)*'Betaald tarief 2023'!$H$2:$H$100000*'Betaald tarief 2023'!$O$2:$O$100000),0)</f>
        <v>0</v>
      </c>
      <c r="E98" s="42">
        <f>SUMIFS('Betaald tarief 2023'!G:G,'Betaald tarief 2023'!A:A,'Betaald percentage 2023'!A98)</f>
        <v>0</v>
      </c>
      <c r="F98" s="42">
        <f>SUMIFS('Betaald tarief 2023'!Q:Q,'Betaald tarief 2023'!A:A,'Betaald percentage 2023'!A98)</f>
        <v>0</v>
      </c>
      <c r="G98">
        <f>IFERROR(INDEX(Correcties!B:B,MATCH('Betaald percentage 2023'!A98,Correcties!A:A,0)),"")</f>
        <v>0</v>
      </c>
    </row>
    <row r="99" spans="1:7" x14ac:dyDescent="0.25">
      <c r="A99" s="45"/>
      <c r="B99" s="39" t="str">
        <f>IFERROR(INDEX('Betaald tarief 2023'!B:B,MATCH('Betaald percentage 2023'!A99,'Betaald tarief 2023'!A:A,0)),"")</f>
        <v/>
      </c>
      <c r="C99" s="39" t="str">
        <f>IFERROR(INDEX('Betaald tarief 2023'!C:C,MATCH('Betaald percentage 2023'!A99,'Betaald tarief 2023'!A:A,0)),"")</f>
        <v/>
      </c>
      <c r="D99" s="41" cm="1">
        <f t="array" ref="D99">IFERROR(E99/SUMPRODUCT(('Betaald tarief 2023'!$A$2:$A$100000='Betaald percentage 2023'!A99)*'Betaald tarief 2023'!$H$2:$H$100000*'Betaald tarief 2023'!$O$2:$O$100000),0)</f>
        <v>0</v>
      </c>
      <c r="E99" s="42">
        <f>SUMIFS('Betaald tarief 2023'!G:G,'Betaald tarief 2023'!A:A,'Betaald percentage 2023'!A99)</f>
        <v>0</v>
      </c>
      <c r="F99" s="42">
        <f>SUMIFS('Betaald tarief 2023'!Q:Q,'Betaald tarief 2023'!A:A,'Betaald percentage 2023'!A99)</f>
        <v>0</v>
      </c>
      <c r="G99">
        <f>IFERROR(INDEX(Correcties!B:B,MATCH('Betaald percentage 2023'!A99,Correcties!A:A,0)),"")</f>
        <v>0</v>
      </c>
    </row>
    <row r="100" spans="1:7" x14ac:dyDescent="0.25">
      <c r="A100" s="45"/>
      <c r="B100" s="39" t="str">
        <f>IFERROR(INDEX('Betaald tarief 2023'!B:B,MATCH('Betaald percentage 2023'!A100,'Betaald tarief 2023'!A:A,0)),"")</f>
        <v/>
      </c>
      <c r="C100" s="39" t="str">
        <f>IFERROR(INDEX('Betaald tarief 2023'!C:C,MATCH('Betaald percentage 2023'!A100,'Betaald tarief 2023'!A:A,0)),"")</f>
        <v/>
      </c>
      <c r="D100" s="41" cm="1">
        <f t="array" ref="D100">IFERROR(E100/SUMPRODUCT(('Betaald tarief 2023'!$A$2:$A$100000='Betaald percentage 2023'!A100)*'Betaald tarief 2023'!$H$2:$H$100000*'Betaald tarief 2023'!$O$2:$O$100000),0)</f>
        <v>0</v>
      </c>
      <c r="E100" s="42">
        <f>SUMIFS('Betaald tarief 2023'!G:G,'Betaald tarief 2023'!A:A,'Betaald percentage 2023'!A100)</f>
        <v>0</v>
      </c>
      <c r="F100" s="42">
        <f>SUMIFS('Betaald tarief 2023'!Q:Q,'Betaald tarief 2023'!A:A,'Betaald percentage 2023'!A100)</f>
        <v>0</v>
      </c>
      <c r="G100">
        <f>IFERROR(INDEX(Correcties!B:B,MATCH('Betaald percentage 2023'!A100,Correcties!A:A,0)),"")</f>
        <v>0</v>
      </c>
    </row>
    <row r="101" spans="1:7" x14ac:dyDescent="0.25">
      <c r="A101" s="45"/>
      <c r="B101" s="39" t="str">
        <f>IFERROR(INDEX('Betaald tarief 2023'!B:B,MATCH('Betaald percentage 2023'!A101,'Betaald tarief 2023'!A:A,0)),"")</f>
        <v/>
      </c>
      <c r="C101" s="39" t="str">
        <f>IFERROR(INDEX('Betaald tarief 2023'!C:C,MATCH('Betaald percentage 2023'!A101,'Betaald tarief 2023'!A:A,0)),"")</f>
        <v/>
      </c>
      <c r="D101" s="41" cm="1">
        <f t="array" ref="D101">IFERROR(E101/SUMPRODUCT(('Betaald tarief 2023'!$A$2:$A$100000='Betaald percentage 2023'!A101)*'Betaald tarief 2023'!$H$2:$H$100000*'Betaald tarief 2023'!$O$2:$O$100000),0)</f>
        <v>0</v>
      </c>
      <c r="E101" s="42">
        <f>SUMIFS('Betaald tarief 2023'!G:G,'Betaald tarief 2023'!A:A,'Betaald percentage 2023'!A101)</f>
        <v>0</v>
      </c>
      <c r="F101" s="42">
        <f>SUMIFS('Betaald tarief 2023'!Q:Q,'Betaald tarief 2023'!A:A,'Betaald percentage 2023'!A101)</f>
        <v>0</v>
      </c>
      <c r="G101">
        <f>IFERROR(INDEX(Correcties!B:B,MATCH('Betaald percentage 2023'!A101,Correcties!A:A,0)),"")</f>
        <v>0</v>
      </c>
    </row>
    <row r="102" spans="1:7" x14ac:dyDescent="0.25">
      <c r="A102" s="45"/>
      <c r="B102" s="39" t="str">
        <f>IFERROR(INDEX('Betaald tarief 2023'!B:B,MATCH('Betaald percentage 2023'!A102,'Betaald tarief 2023'!A:A,0)),"")</f>
        <v/>
      </c>
      <c r="C102" s="39" t="str">
        <f>IFERROR(INDEX('Betaald tarief 2023'!C:C,MATCH('Betaald percentage 2023'!A102,'Betaald tarief 2023'!A:A,0)),"")</f>
        <v/>
      </c>
      <c r="D102" s="41" cm="1">
        <f t="array" ref="D102">IFERROR(E102/SUMPRODUCT(('Betaald tarief 2023'!$A$2:$A$100000='Betaald percentage 2023'!A102)*'Betaald tarief 2023'!$H$2:$H$100000*'Betaald tarief 2023'!$O$2:$O$100000),0)</f>
        <v>0</v>
      </c>
      <c r="E102" s="42">
        <f>SUMIFS('Betaald tarief 2023'!G:G,'Betaald tarief 2023'!A:A,'Betaald percentage 2023'!A102)</f>
        <v>0</v>
      </c>
      <c r="F102" s="42">
        <f>SUMIFS('Betaald tarief 2023'!Q:Q,'Betaald tarief 2023'!A:A,'Betaald percentage 2023'!A102)</f>
        <v>0</v>
      </c>
      <c r="G102">
        <f>IFERROR(INDEX(Correcties!B:B,MATCH('Betaald percentage 2023'!A102,Correcties!A:A,0)),"")</f>
        <v>0</v>
      </c>
    </row>
    <row r="103" spans="1:7" x14ac:dyDescent="0.25">
      <c r="A103" s="45"/>
      <c r="B103" s="39" t="str">
        <f>IFERROR(INDEX('Betaald tarief 2023'!B:B,MATCH('Betaald percentage 2023'!A103,'Betaald tarief 2023'!A:A,0)),"")</f>
        <v/>
      </c>
      <c r="C103" s="39" t="str">
        <f>IFERROR(INDEX('Betaald tarief 2023'!C:C,MATCH('Betaald percentage 2023'!A103,'Betaald tarief 2023'!A:A,0)),"")</f>
        <v/>
      </c>
      <c r="D103" s="41" cm="1">
        <f t="array" ref="D103">IFERROR(E103/SUMPRODUCT(('Betaald tarief 2023'!$A$2:$A$100000='Betaald percentage 2023'!A103)*'Betaald tarief 2023'!$H$2:$H$100000*'Betaald tarief 2023'!$O$2:$O$100000),0)</f>
        <v>0</v>
      </c>
      <c r="E103" s="42">
        <f>SUMIFS('Betaald tarief 2023'!G:G,'Betaald tarief 2023'!A:A,'Betaald percentage 2023'!A103)</f>
        <v>0</v>
      </c>
      <c r="F103" s="42">
        <f>SUMIFS('Betaald tarief 2023'!Q:Q,'Betaald tarief 2023'!A:A,'Betaald percentage 2023'!A103)</f>
        <v>0</v>
      </c>
      <c r="G103">
        <f>IFERROR(INDEX(Correcties!B:B,MATCH('Betaald percentage 2023'!A103,Correcties!A:A,0)),"")</f>
        <v>0</v>
      </c>
    </row>
    <row r="104" spans="1:7" x14ac:dyDescent="0.25">
      <c r="A104" s="45"/>
      <c r="B104" s="39" t="str">
        <f>IFERROR(INDEX('Betaald tarief 2023'!B:B,MATCH('Betaald percentage 2023'!A104,'Betaald tarief 2023'!A:A,0)),"")</f>
        <v/>
      </c>
      <c r="C104" s="39" t="str">
        <f>IFERROR(INDEX('Betaald tarief 2023'!C:C,MATCH('Betaald percentage 2023'!A104,'Betaald tarief 2023'!A:A,0)),"")</f>
        <v/>
      </c>
      <c r="D104" s="41" cm="1">
        <f t="array" ref="D104">IFERROR(E104/SUMPRODUCT(('Betaald tarief 2023'!$A$2:$A$100000='Betaald percentage 2023'!A104)*'Betaald tarief 2023'!$H$2:$H$100000*'Betaald tarief 2023'!$O$2:$O$100000),0)</f>
        <v>0</v>
      </c>
      <c r="E104" s="42">
        <f>SUMIFS('Betaald tarief 2023'!G:G,'Betaald tarief 2023'!A:A,'Betaald percentage 2023'!A104)</f>
        <v>0</v>
      </c>
      <c r="F104" s="42">
        <f>SUMIFS('Betaald tarief 2023'!Q:Q,'Betaald tarief 2023'!A:A,'Betaald percentage 2023'!A104)</f>
        <v>0</v>
      </c>
      <c r="G104">
        <f>IFERROR(INDEX(Correcties!B:B,MATCH('Betaald percentage 2023'!A104,Correcties!A:A,0)),"")</f>
        <v>0</v>
      </c>
    </row>
    <row r="105" spans="1:7" x14ac:dyDescent="0.25">
      <c r="A105" s="45"/>
      <c r="B105" s="39" t="str">
        <f>IFERROR(INDEX('Betaald tarief 2023'!B:B,MATCH('Betaald percentage 2023'!A105,'Betaald tarief 2023'!A:A,0)),"")</f>
        <v/>
      </c>
      <c r="C105" s="39" t="str">
        <f>IFERROR(INDEX('Betaald tarief 2023'!C:C,MATCH('Betaald percentage 2023'!A105,'Betaald tarief 2023'!A:A,0)),"")</f>
        <v/>
      </c>
      <c r="D105" s="41" cm="1">
        <f t="array" ref="D105">IFERROR(E105/SUMPRODUCT(('Betaald tarief 2023'!$A$2:$A$100000='Betaald percentage 2023'!A105)*'Betaald tarief 2023'!$H$2:$H$100000*'Betaald tarief 2023'!$O$2:$O$100000),0)</f>
        <v>0</v>
      </c>
      <c r="E105" s="42">
        <f>SUMIFS('Betaald tarief 2023'!G:G,'Betaald tarief 2023'!A:A,'Betaald percentage 2023'!A105)</f>
        <v>0</v>
      </c>
      <c r="F105" s="42">
        <f>SUMIFS('Betaald tarief 2023'!Q:Q,'Betaald tarief 2023'!A:A,'Betaald percentage 2023'!A105)</f>
        <v>0</v>
      </c>
      <c r="G105">
        <f>IFERROR(INDEX(Correcties!B:B,MATCH('Betaald percentage 2023'!A105,Correcties!A:A,0)),"")</f>
        <v>0</v>
      </c>
    </row>
    <row r="106" spans="1:7" x14ac:dyDescent="0.25">
      <c r="A106" s="45"/>
      <c r="B106" s="39" t="str">
        <f>IFERROR(INDEX('Betaald tarief 2023'!B:B,MATCH('Betaald percentage 2023'!A106,'Betaald tarief 2023'!A:A,0)),"")</f>
        <v/>
      </c>
      <c r="C106" s="39" t="str">
        <f>IFERROR(INDEX('Betaald tarief 2023'!C:C,MATCH('Betaald percentage 2023'!A106,'Betaald tarief 2023'!A:A,0)),"")</f>
        <v/>
      </c>
      <c r="D106" s="41" cm="1">
        <f t="array" ref="D106">IFERROR(E106/SUMPRODUCT(('Betaald tarief 2023'!$A$2:$A$100000='Betaald percentage 2023'!A106)*'Betaald tarief 2023'!$H$2:$H$100000*'Betaald tarief 2023'!$O$2:$O$100000),0)</f>
        <v>0</v>
      </c>
      <c r="E106" s="42">
        <f>SUMIFS('Betaald tarief 2023'!G:G,'Betaald tarief 2023'!A:A,'Betaald percentage 2023'!A106)</f>
        <v>0</v>
      </c>
      <c r="F106" s="42">
        <f>SUMIFS('Betaald tarief 2023'!Q:Q,'Betaald tarief 2023'!A:A,'Betaald percentage 2023'!A106)</f>
        <v>0</v>
      </c>
      <c r="G106">
        <f>IFERROR(INDEX(Correcties!B:B,MATCH('Betaald percentage 2023'!A106,Correcties!A:A,0)),"")</f>
        <v>0</v>
      </c>
    </row>
    <row r="107" spans="1:7" x14ac:dyDescent="0.25">
      <c r="A107" s="45"/>
      <c r="B107" s="39" t="str">
        <f>IFERROR(INDEX('Betaald tarief 2023'!B:B,MATCH('Betaald percentage 2023'!A107,'Betaald tarief 2023'!A:A,0)),"")</f>
        <v/>
      </c>
      <c r="C107" s="39" t="str">
        <f>IFERROR(INDEX('Betaald tarief 2023'!C:C,MATCH('Betaald percentage 2023'!A107,'Betaald tarief 2023'!A:A,0)),"")</f>
        <v/>
      </c>
      <c r="D107" s="41" cm="1">
        <f t="array" ref="D107">IFERROR(E107/SUMPRODUCT(('Betaald tarief 2023'!$A$2:$A$100000='Betaald percentage 2023'!A107)*'Betaald tarief 2023'!$H$2:$H$100000*'Betaald tarief 2023'!$O$2:$O$100000),0)</f>
        <v>0</v>
      </c>
      <c r="E107" s="42">
        <f>SUMIFS('Betaald tarief 2023'!G:G,'Betaald tarief 2023'!A:A,'Betaald percentage 2023'!A107)</f>
        <v>0</v>
      </c>
      <c r="F107" s="42">
        <f>SUMIFS('Betaald tarief 2023'!Q:Q,'Betaald tarief 2023'!A:A,'Betaald percentage 2023'!A107)</f>
        <v>0</v>
      </c>
      <c r="G107">
        <f>IFERROR(INDEX(Correcties!B:B,MATCH('Betaald percentage 2023'!A107,Correcties!A:A,0)),"")</f>
        <v>0</v>
      </c>
    </row>
    <row r="108" spans="1:7" x14ac:dyDescent="0.25">
      <c r="A108" s="45"/>
      <c r="B108" s="39" t="str">
        <f>IFERROR(INDEX('Betaald tarief 2023'!B:B,MATCH('Betaald percentage 2023'!A108,'Betaald tarief 2023'!A:A,0)),"")</f>
        <v/>
      </c>
      <c r="C108" s="39" t="str">
        <f>IFERROR(INDEX('Betaald tarief 2023'!C:C,MATCH('Betaald percentage 2023'!A108,'Betaald tarief 2023'!A:A,0)),"")</f>
        <v/>
      </c>
      <c r="D108" s="41" cm="1">
        <f t="array" ref="D108">IFERROR(E108/SUMPRODUCT(('Betaald tarief 2023'!$A$2:$A$100000='Betaald percentage 2023'!A108)*'Betaald tarief 2023'!$H$2:$H$100000*'Betaald tarief 2023'!$O$2:$O$100000),0)</f>
        <v>0</v>
      </c>
      <c r="E108" s="42">
        <f>SUMIFS('Betaald tarief 2023'!G:G,'Betaald tarief 2023'!A:A,'Betaald percentage 2023'!A108)</f>
        <v>0</v>
      </c>
      <c r="F108" s="42">
        <f>SUMIFS('Betaald tarief 2023'!Q:Q,'Betaald tarief 2023'!A:A,'Betaald percentage 2023'!A108)</f>
        <v>0</v>
      </c>
      <c r="G108">
        <f>IFERROR(INDEX(Correcties!B:B,MATCH('Betaald percentage 2023'!A108,Correcties!A:A,0)),"")</f>
        <v>0</v>
      </c>
    </row>
    <row r="109" spans="1:7" x14ac:dyDescent="0.25">
      <c r="A109" s="45"/>
      <c r="B109" s="39" t="str">
        <f>IFERROR(INDEX('Betaald tarief 2023'!B:B,MATCH('Betaald percentage 2023'!A109,'Betaald tarief 2023'!A:A,0)),"")</f>
        <v/>
      </c>
      <c r="C109" s="39" t="str">
        <f>IFERROR(INDEX('Betaald tarief 2023'!C:C,MATCH('Betaald percentage 2023'!A109,'Betaald tarief 2023'!A:A,0)),"")</f>
        <v/>
      </c>
      <c r="D109" s="41" cm="1">
        <f t="array" ref="D109">IFERROR(E109/SUMPRODUCT(('Betaald tarief 2023'!$A$2:$A$100000='Betaald percentage 2023'!A109)*'Betaald tarief 2023'!$H$2:$H$100000*'Betaald tarief 2023'!$O$2:$O$100000),0)</f>
        <v>0</v>
      </c>
      <c r="E109" s="42">
        <f>SUMIFS('Betaald tarief 2023'!G:G,'Betaald tarief 2023'!A:A,'Betaald percentage 2023'!A109)</f>
        <v>0</v>
      </c>
      <c r="F109" s="42">
        <f>SUMIFS('Betaald tarief 2023'!Q:Q,'Betaald tarief 2023'!A:A,'Betaald percentage 2023'!A109)</f>
        <v>0</v>
      </c>
      <c r="G109">
        <f>IFERROR(INDEX(Correcties!B:B,MATCH('Betaald percentage 2023'!A109,Correcties!A:A,0)),"")</f>
        <v>0</v>
      </c>
    </row>
    <row r="110" spans="1:7" x14ac:dyDescent="0.25">
      <c r="A110" s="45"/>
      <c r="B110" s="39" t="str">
        <f>IFERROR(INDEX('Betaald tarief 2023'!B:B,MATCH('Betaald percentage 2023'!A110,'Betaald tarief 2023'!A:A,0)),"")</f>
        <v/>
      </c>
      <c r="C110" s="39" t="str">
        <f>IFERROR(INDEX('Betaald tarief 2023'!C:C,MATCH('Betaald percentage 2023'!A110,'Betaald tarief 2023'!A:A,0)),"")</f>
        <v/>
      </c>
      <c r="D110" s="41" cm="1">
        <f t="array" ref="D110">IFERROR(E110/SUMPRODUCT(('Betaald tarief 2023'!$A$2:$A$100000='Betaald percentage 2023'!A110)*'Betaald tarief 2023'!$H$2:$H$100000*'Betaald tarief 2023'!$O$2:$O$100000),0)</f>
        <v>0</v>
      </c>
      <c r="E110" s="42">
        <f>SUMIFS('Betaald tarief 2023'!G:G,'Betaald tarief 2023'!A:A,'Betaald percentage 2023'!A110)</f>
        <v>0</v>
      </c>
      <c r="F110" s="42">
        <f>SUMIFS('Betaald tarief 2023'!Q:Q,'Betaald tarief 2023'!A:A,'Betaald percentage 2023'!A110)</f>
        <v>0</v>
      </c>
      <c r="G110">
        <f>IFERROR(INDEX(Correcties!B:B,MATCH('Betaald percentage 2023'!A110,Correcties!A:A,0)),"")</f>
        <v>0</v>
      </c>
    </row>
    <row r="111" spans="1:7" x14ac:dyDescent="0.25">
      <c r="A111" s="45"/>
      <c r="B111" s="39" t="str">
        <f>IFERROR(INDEX('Betaald tarief 2023'!B:B,MATCH('Betaald percentage 2023'!A111,'Betaald tarief 2023'!A:A,0)),"")</f>
        <v/>
      </c>
      <c r="C111" s="39" t="str">
        <f>IFERROR(INDEX('Betaald tarief 2023'!C:C,MATCH('Betaald percentage 2023'!A111,'Betaald tarief 2023'!A:A,0)),"")</f>
        <v/>
      </c>
      <c r="D111" s="41" cm="1">
        <f t="array" ref="D111">IFERROR(E111/SUMPRODUCT(('Betaald tarief 2023'!$A$2:$A$100000='Betaald percentage 2023'!A111)*'Betaald tarief 2023'!$H$2:$H$100000*'Betaald tarief 2023'!$O$2:$O$100000),0)</f>
        <v>0</v>
      </c>
      <c r="E111" s="42">
        <f>SUMIFS('Betaald tarief 2023'!G:G,'Betaald tarief 2023'!A:A,'Betaald percentage 2023'!A111)</f>
        <v>0</v>
      </c>
      <c r="F111" s="42">
        <f>SUMIFS('Betaald tarief 2023'!Q:Q,'Betaald tarief 2023'!A:A,'Betaald percentage 2023'!A111)</f>
        <v>0</v>
      </c>
      <c r="G111">
        <f>IFERROR(INDEX(Correcties!B:B,MATCH('Betaald percentage 2023'!A111,Correcties!A:A,0)),"")</f>
        <v>0</v>
      </c>
    </row>
    <row r="112" spans="1:7" x14ac:dyDescent="0.25">
      <c r="A112" s="45"/>
      <c r="B112" s="39" t="str">
        <f>IFERROR(INDEX('Betaald tarief 2023'!B:B,MATCH('Betaald percentage 2023'!A112,'Betaald tarief 2023'!A:A,0)),"")</f>
        <v/>
      </c>
      <c r="C112" s="39" t="str">
        <f>IFERROR(INDEX('Betaald tarief 2023'!C:C,MATCH('Betaald percentage 2023'!A112,'Betaald tarief 2023'!A:A,0)),"")</f>
        <v/>
      </c>
      <c r="D112" s="41" cm="1">
        <f t="array" ref="D112">IFERROR(E112/SUMPRODUCT(('Betaald tarief 2023'!$A$2:$A$100000='Betaald percentage 2023'!A112)*'Betaald tarief 2023'!$H$2:$H$100000*'Betaald tarief 2023'!$O$2:$O$100000),0)</f>
        <v>0</v>
      </c>
      <c r="E112" s="42">
        <f>SUMIFS('Betaald tarief 2023'!G:G,'Betaald tarief 2023'!A:A,'Betaald percentage 2023'!A112)</f>
        <v>0</v>
      </c>
      <c r="F112" s="42">
        <f>SUMIFS('Betaald tarief 2023'!Q:Q,'Betaald tarief 2023'!A:A,'Betaald percentage 2023'!A112)</f>
        <v>0</v>
      </c>
      <c r="G112">
        <f>IFERROR(INDEX(Correcties!B:B,MATCH('Betaald percentage 2023'!A112,Correcties!A:A,0)),"")</f>
        <v>0</v>
      </c>
    </row>
    <row r="113" spans="1:7" x14ac:dyDescent="0.25">
      <c r="A113" s="45"/>
      <c r="B113" s="39" t="str">
        <f>IFERROR(INDEX('Betaald tarief 2023'!B:B,MATCH('Betaald percentage 2023'!A113,'Betaald tarief 2023'!A:A,0)),"")</f>
        <v/>
      </c>
      <c r="C113" s="39" t="str">
        <f>IFERROR(INDEX('Betaald tarief 2023'!C:C,MATCH('Betaald percentage 2023'!A113,'Betaald tarief 2023'!A:A,0)),"")</f>
        <v/>
      </c>
      <c r="D113" s="41" cm="1">
        <f t="array" ref="D113">IFERROR(E113/SUMPRODUCT(('Betaald tarief 2023'!$A$2:$A$100000='Betaald percentage 2023'!A113)*'Betaald tarief 2023'!$H$2:$H$100000*'Betaald tarief 2023'!$O$2:$O$100000),0)</f>
        <v>0</v>
      </c>
      <c r="E113" s="42">
        <f>SUMIFS('Betaald tarief 2023'!G:G,'Betaald tarief 2023'!A:A,'Betaald percentage 2023'!A113)</f>
        <v>0</v>
      </c>
      <c r="F113" s="42">
        <f>SUMIFS('Betaald tarief 2023'!Q:Q,'Betaald tarief 2023'!A:A,'Betaald percentage 2023'!A113)</f>
        <v>0</v>
      </c>
      <c r="G113">
        <f>IFERROR(INDEX(Correcties!B:B,MATCH('Betaald percentage 2023'!A113,Correcties!A:A,0)),"")</f>
        <v>0</v>
      </c>
    </row>
    <row r="114" spans="1:7" x14ac:dyDescent="0.25">
      <c r="A114" s="45"/>
      <c r="B114" s="39" t="str">
        <f>IFERROR(INDEX('Betaald tarief 2023'!B:B,MATCH('Betaald percentage 2023'!A114,'Betaald tarief 2023'!A:A,0)),"")</f>
        <v/>
      </c>
      <c r="C114" s="39" t="str">
        <f>IFERROR(INDEX('Betaald tarief 2023'!C:C,MATCH('Betaald percentage 2023'!A114,'Betaald tarief 2023'!A:A,0)),"")</f>
        <v/>
      </c>
      <c r="D114" s="41" cm="1">
        <f t="array" ref="D114">IFERROR(E114/SUMPRODUCT(('Betaald tarief 2023'!$A$2:$A$100000='Betaald percentage 2023'!A114)*'Betaald tarief 2023'!$H$2:$H$100000*'Betaald tarief 2023'!$O$2:$O$100000),0)</f>
        <v>0</v>
      </c>
      <c r="E114" s="42">
        <f>SUMIFS('Betaald tarief 2023'!G:G,'Betaald tarief 2023'!A:A,'Betaald percentage 2023'!A114)</f>
        <v>0</v>
      </c>
      <c r="F114" s="42">
        <f>SUMIFS('Betaald tarief 2023'!Q:Q,'Betaald tarief 2023'!A:A,'Betaald percentage 2023'!A114)</f>
        <v>0</v>
      </c>
      <c r="G114">
        <f>IFERROR(INDEX(Correcties!B:B,MATCH('Betaald percentage 2023'!A114,Correcties!A:A,0)),"")</f>
        <v>0</v>
      </c>
    </row>
    <row r="115" spans="1:7" x14ac:dyDescent="0.25">
      <c r="A115" s="45"/>
      <c r="B115" s="39" t="str">
        <f>IFERROR(INDEX('Betaald tarief 2023'!B:B,MATCH('Betaald percentage 2023'!A115,'Betaald tarief 2023'!A:A,0)),"")</f>
        <v/>
      </c>
      <c r="C115" s="39" t="str">
        <f>IFERROR(INDEX('Betaald tarief 2023'!C:C,MATCH('Betaald percentage 2023'!A115,'Betaald tarief 2023'!A:A,0)),"")</f>
        <v/>
      </c>
      <c r="D115" s="41" cm="1">
        <f t="array" ref="D115">IFERROR(E115/SUMPRODUCT(('Betaald tarief 2023'!$A$2:$A$100000='Betaald percentage 2023'!A115)*'Betaald tarief 2023'!$H$2:$H$100000*'Betaald tarief 2023'!$O$2:$O$100000),0)</f>
        <v>0</v>
      </c>
      <c r="E115" s="42">
        <f>SUMIFS('Betaald tarief 2023'!G:G,'Betaald tarief 2023'!A:A,'Betaald percentage 2023'!A115)</f>
        <v>0</v>
      </c>
      <c r="F115" s="42">
        <f>SUMIFS('Betaald tarief 2023'!Q:Q,'Betaald tarief 2023'!A:A,'Betaald percentage 2023'!A115)</f>
        <v>0</v>
      </c>
      <c r="G115">
        <f>IFERROR(INDEX(Correcties!B:B,MATCH('Betaald percentage 2023'!A115,Correcties!A:A,0)),"")</f>
        <v>0</v>
      </c>
    </row>
    <row r="116" spans="1:7" x14ac:dyDescent="0.25">
      <c r="A116" s="45"/>
      <c r="B116" s="39" t="str">
        <f>IFERROR(INDEX('Betaald tarief 2023'!B:B,MATCH('Betaald percentage 2023'!A116,'Betaald tarief 2023'!A:A,0)),"")</f>
        <v/>
      </c>
      <c r="C116" s="39" t="str">
        <f>IFERROR(INDEX('Betaald tarief 2023'!C:C,MATCH('Betaald percentage 2023'!A116,'Betaald tarief 2023'!A:A,0)),"")</f>
        <v/>
      </c>
      <c r="D116" s="41" cm="1">
        <f t="array" ref="D116">IFERROR(E116/SUMPRODUCT(('Betaald tarief 2023'!$A$2:$A$100000='Betaald percentage 2023'!A116)*'Betaald tarief 2023'!$H$2:$H$100000*'Betaald tarief 2023'!$O$2:$O$100000),0)</f>
        <v>0</v>
      </c>
      <c r="E116" s="42">
        <f>SUMIFS('Betaald tarief 2023'!G:G,'Betaald tarief 2023'!A:A,'Betaald percentage 2023'!A116)</f>
        <v>0</v>
      </c>
      <c r="F116" s="42">
        <f>SUMIFS('Betaald tarief 2023'!Q:Q,'Betaald tarief 2023'!A:A,'Betaald percentage 2023'!A116)</f>
        <v>0</v>
      </c>
      <c r="G116">
        <f>IFERROR(INDEX(Correcties!B:B,MATCH('Betaald percentage 2023'!A116,Correcties!A:A,0)),"")</f>
        <v>0</v>
      </c>
    </row>
    <row r="117" spans="1:7" x14ac:dyDescent="0.25">
      <c r="A117" s="45"/>
      <c r="B117" s="39" t="str">
        <f>IFERROR(INDEX('Betaald tarief 2023'!B:B,MATCH('Betaald percentage 2023'!A117,'Betaald tarief 2023'!A:A,0)),"")</f>
        <v/>
      </c>
      <c r="C117" s="39" t="str">
        <f>IFERROR(INDEX('Betaald tarief 2023'!C:C,MATCH('Betaald percentage 2023'!A117,'Betaald tarief 2023'!A:A,0)),"")</f>
        <v/>
      </c>
      <c r="D117" s="41" cm="1">
        <f t="array" ref="D117">IFERROR(E117/SUMPRODUCT(('Betaald tarief 2023'!$A$2:$A$100000='Betaald percentage 2023'!A117)*'Betaald tarief 2023'!$H$2:$H$100000*'Betaald tarief 2023'!$O$2:$O$100000),0)</f>
        <v>0</v>
      </c>
      <c r="E117" s="42">
        <f>SUMIFS('Betaald tarief 2023'!G:G,'Betaald tarief 2023'!A:A,'Betaald percentage 2023'!A117)</f>
        <v>0</v>
      </c>
      <c r="F117" s="42">
        <f>SUMIFS('Betaald tarief 2023'!Q:Q,'Betaald tarief 2023'!A:A,'Betaald percentage 2023'!A117)</f>
        <v>0</v>
      </c>
      <c r="G117">
        <f>IFERROR(INDEX(Correcties!B:B,MATCH('Betaald percentage 2023'!A117,Correcties!A:A,0)),"")</f>
        <v>0</v>
      </c>
    </row>
    <row r="118" spans="1:7" x14ac:dyDescent="0.25">
      <c r="A118" s="45"/>
      <c r="B118" s="39" t="str">
        <f>IFERROR(INDEX('Betaald tarief 2023'!B:B,MATCH('Betaald percentage 2023'!A118,'Betaald tarief 2023'!A:A,0)),"")</f>
        <v/>
      </c>
      <c r="C118" s="39" t="str">
        <f>IFERROR(INDEX('Betaald tarief 2023'!C:C,MATCH('Betaald percentage 2023'!A118,'Betaald tarief 2023'!A:A,0)),"")</f>
        <v/>
      </c>
      <c r="D118" s="41" cm="1">
        <f t="array" ref="D118">IFERROR(E118/SUMPRODUCT(('Betaald tarief 2023'!$A$2:$A$100000='Betaald percentage 2023'!A118)*'Betaald tarief 2023'!$H$2:$H$100000*'Betaald tarief 2023'!$O$2:$O$100000),0)</f>
        <v>0</v>
      </c>
      <c r="E118" s="42">
        <f>SUMIFS('Betaald tarief 2023'!G:G,'Betaald tarief 2023'!A:A,'Betaald percentage 2023'!A118)</f>
        <v>0</v>
      </c>
      <c r="F118" s="42">
        <f>SUMIFS('Betaald tarief 2023'!Q:Q,'Betaald tarief 2023'!A:A,'Betaald percentage 2023'!A118)</f>
        <v>0</v>
      </c>
      <c r="G118">
        <f>IFERROR(INDEX(Correcties!B:B,MATCH('Betaald percentage 2023'!A118,Correcties!A:A,0)),"")</f>
        <v>0</v>
      </c>
    </row>
    <row r="119" spans="1:7" x14ac:dyDescent="0.25">
      <c r="A119" s="45"/>
      <c r="B119" s="39" t="str">
        <f>IFERROR(INDEX('Betaald tarief 2023'!B:B,MATCH('Betaald percentage 2023'!A119,'Betaald tarief 2023'!A:A,0)),"")</f>
        <v/>
      </c>
      <c r="C119" s="39" t="str">
        <f>IFERROR(INDEX('Betaald tarief 2023'!C:C,MATCH('Betaald percentage 2023'!A119,'Betaald tarief 2023'!A:A,0)),"")</f>
        <v/>
      </c>
      <c r="D119" s="41" cm="1">
        <f t="array" ref="D119">IFERROR(E119/SUMPRODUCT(('Betaald tarief 2023'!$A$2:$A$100000='Betaald percentage 2023'!A119)*'Betaald tarief 2023'!$H$2:$H$100000*'Betaald tarief 2023'!$O$2:$O$100000),0)</f>
        <v>0</v>
      </c>
      <c r="E119" s="42">
        <f>SUMIFS('Betaald tarief 2023'!G:G,'Betaald tarief 2023'!A:A,'Betaald percentage 2023'!A119)</f>
        <v>0</v>
      </c>
      <c r="F119" s="42">
        <f>SUMIFS('Betaald tarief 2023'!Q:Q,'Betaald tarief 2023'!A:A,'Betaald percentage 2023'!A119)</f>
        <v>0</v>
      </c>
      <c r="G119">
        <f>IFERROR(INDEX(Correcties!B:B,MATCH('Betaald percentage 2023'!A119,Correcties!A:A,0)),"")</f>
        <v>0</v>
      </c>
    </row>
    <row r="120" spans="1:7" x14ac:dyDescent="0.25">
      <c r="A120" s="45"/>
      <c r="B120" s="39" t="str">
        <f>IFERROR(INDEX('Betaald tarief 2023'!B:B,MATCH('Betaald percentage 2023'!A120,'Betaald tarief 2023'!A:A,0)),"")</f>
        <v/>
      </c>
      <c r="C120" s="39" t="str">
        <f>IFERROR(INDEX('Betaald tarief 2023'!C:C,MATCH('Betaald percentage 2023'!A120,'Betaald tarief 2023'!A:A,0)),"")</f>
        <v/>
      </c>
      <c r="D120" s="41" cm="1">
        <f t="array" ref="D120">IFERROR(E120/SUMPRODUCT(('Betaald tarief 2023'!$A$2:$A$100000='Betaald percentage 2023'!A120)*'Betaald tarief 2023'!$H$2:$H$100000*'Betaald tarief 2023'!$O$2:$O$100000),0)</f>
        <v>0</v>
      </c>
      <c r="E120" s="42">
        <f>SUMIFS('Betaald tarief 2023'!G:G,'Betaald tarief 2023'!A:A,'Betaald percentage 2023'!A120)</f>
        <v>0</v>
      </c>
      <c r="F120" s="42">
        <f>SUMIFS('Betaald tarief 2023'!Q:Q,'Betaald tarief 2023'!A:A,'Betaald percentage 2023'!A120)</f>
        <v>0</v>
      </c>
      <c r="G120">
        <f>IFERROR(INDEX(Correcties!B:B,MATCH('Betaald percentage 2023'!A120,Correcties!A:A,0)),"")</f>
        <v>0</v>
      </c>
    </row>
    <row r="121" spans="1:7" x14ac:dyDescent="0.25">
      <c r="A121" s="45"/>
      <c r="B121" s="39" t="str">
        <f>IFERROR(INDEX('Betaald tarief 2023'!B:B,MATCH('Betaald percentage 2023'!A121,'Betaald tarief 2023'!A:A,0)),"")</f>
        <v/>
      </c>
      <c r="C121" s="39" t="str">
        <f>IFERROR(INDEX('Betaald tarief 2023'!C:C,MATCH('Betaald percentage 2023'!A121,'Betaald tarief 2023'!A:A,0)),"")</f>
        <v/>
      </c>
      <c r="D121" s="41" cm="1">
        <f t="array" ref="D121">IFERROR(E121/SUMPRODUCT(('Betaald tarief 2023'!$A$2:$A$100000='Betaald percentage 2023'!A121)*'Betaald tarief 2023'!$H$2:$H$100000*'Betaald tarief 2023'!$O$2:$O$100000),0)</f>
        <v>0</v>
      </c>
      <c r="E121" s="42">
        <f>SUMIFS('Betaald tarief 2023'!G:G,'Betaald tarief 2023'!A:A,'Betaald percentage 2023'!A121)</f>
        <v>0</v>
      </c>
      <c r="F121" s="42">
        <f>SUMIFS('Betaald tarief 2023'!Q:Q,'Betaald tarief 2023'!A:A,'Betaald percentage 2023'!A121)</f>
        <v>0</v>
      </c>
      <c r="G121">
        <f>IFERROR(INDEX(Correcties!B:B,MATCH('Betaald percentage 2023'!A121,Correcties!A:A,0)),"")</f>
        <v>0</v>
      </c>
    </row>
    <row r="122" spans="1:7" x14ac:dyDescent="0.25">
      <c r="A122" s="45"/>
      <c r="B122" s="39" t="str">
        <f>IFERROR(INDEX('Betaald tarief 2023'!B:B,MATCH('Betaald percentage 2023'!A122,'Betaald tarief 2023'!A:A,0)),"")</f>
        <v/>
      </c>
      <c r="C122" s="39" t="str">
        <f>IFERROR(INDEX('Betaald tarief 2023'!C:C,MATCH('Betaald percentage 2023'!A122,'Betaald tarief 2023'!A:A,0)),"")</f>
        <v/>
      </c>
      <c r="D122" s="41" cm="1">
        <f t="array" ref="D122">IFERROR(E122/SUMPRODUCT(('Betaald tarief 2023'!$A$2:$A$100000='Betaald percentage 2023'!A122)*'Betaald tarief 2023'!$H$2:$H$100000*'Betaald tarief 2023'!$O$2:$O$100000),0)</f>
        <v>0</v>
      </c>
      <c r="E122" s="42">
        <f>SUMIFS('Betaald tarief 2023'!G:G,'Betaald tarief 2023'!A:A,'Betaald percentage 2023'!A122)</f>
        <v>0</v>
      </c>
      <c r="F122" s="42">
        <f>SUMIFS('Betaald tarief 2023'!Q:Q,'Betaald tarief 2023'!A:A,'Betaald percentage 2023'!A122)</f>
        <v>0</v>
      </c>
      <c r="G122">
        <f>IFERROR(INDEX(Correcties!B:B,MATCH('Betaald percentage 2023'!A122,Correcties!A:A,0)),"")</f>
        <v>0</v>
      </c>
    </row>
    <row r="123" spans="1:7" x14ac:dyDescent="0.25">
      <c r="A123" s="45"/>
      <c r="B123" s="39" t="str">
        <f>IFERROR(INDEX('Betaald tarief 2023'!B:B,MATCH('Betaald percentage 2023'!A123,'Betaald tarief 2023'!A:A,0)),"")</f>
        <v/>
      </c>
      <c r="C123" s="39" t="str">
        <f>IFERROR(INDEX('Betaald tarief 2023'!C:C,MATCH('Betaald percentage 2023'!A123,'Betaald tarief 2023'!A:A,0)),"")</f>
        <v/>
      </c>
      <c r="D123" s="41" cm="1">
        <f t="array" ref="D123">IFERROR(E123/SUMPRODUCT(('Betaald tarief 2023'!$A$2:$A$100000='Betaald percentage 2023'!A123)*'Betaald tarief 2023'!$H$2:$H$100000*'Betaald tarief 2023'!$O$2:$O$100000),0)</f>
        <v>0</v>
      </c>
      <c r="E123" s="42">
        <f>SUMIFS('Betaald tarief 2023'!G:G,'Betaald tarief 2023'!A:A,'Betaald percentage 2023'!A123)</f>
        <v>0</v>
      </c>
      <c r="F123" s="42">
        <f>SUMIFS('Betaald tarief 2023'!Q:Q,'Betaald tarief 2023'!A:A,'Betaald percentage 2023'!A123)</f>
        <v>0</v>
      </c>
      <c r="G123">
        <f>IFERROR(INDEX(Correcties!B:B,MATCH('Betaald percentage 2023'!A123,Correcties!A:A,0)),"")</f>
        <v>0</v>
      </c>
    </row>
    <row r="124" spans="1:7" x14ac:dyDescent="0.25">
      <c r="A124" s="45"/>
      <c r="B124" s="39" t="str">
        <f>IFERROR(INDEX('Betaald tarief 2023'!B:B,MATCH('Betaald percentage 2023'!A124,'Betaald tarief 2023'!A:A,0)),"")</f>
        <v/>
      </c>
      <c r="C124" s="39" t="str">
        <f>IFERROR(INDEX('Betaald tarief 2023'!C:C,MATCH('Betaald percentage 2023'!A124,'Betaald tarief 2023'!A:A,0)),"")</f>
        <v/>
      </c>
      <c r="D124" s="41" cm="1">
        <f t="array" ref="D124">IFERROR(E124/SUMPRODUCT(('Betaald tarief 2023'!$A$2:$A$100000='Betaald percentage 2023'!A124)*'Betaald tarief 2023'!$H$2:$H$100000*'Betaald tarief 2023'!$O$2:$O$100000),0)</f>
        <v>0</v>
      </c>
      <c r="E124" s="42">
        <f>SUMIFS('Betaald tarief 2023'!G:G,'Betaald tarief 2023'!A:A,'Betaald percentage 2023'!A124)</f>
        <v>0</v>
      </c>
      <c r="F124" s="42">
        <f>SUMIFS('Betaald tarief 2023'!Q:Q,'Betaald tarief 2023'!A:A,'Betaald percentage 2023'!A124)</f>
        <v>0</v>
      </c>
      <c r="G124">
        <f>IFERROR(INDEX(Correcties!B:B,MATCH('Betaald percentage 2023'!A124,Correcties!A:A,0)),"")</f>
        <v>0</v>
      </c>
    </row>
    <row r="125" spans="1:7" x14ac:dyDescent="0.25">
      <c r="A125" s="45"/>
      <c r="B125" s="39" t="str">
        <f>IFERROR(INDEX('Betaald tarief 2023'!B:B,MATCH('Betaald percentage 2023'!A125,'Betaald tarief 2023'!A:A,0)),"")</f>
        <v/>
      </c>
      <c r="C125" s="39" t="str">
        <f>IFERROR(INDEX('Betaald tarief 2023'!C:C,MATCH('Betaald percentage 2023'!A125,'Betaald tarief 2023'!A:A,0)),"")</f>
        <v/>
      </c>
      <c r="D125" s="41" cm="1">
        <f t="array" ref="D125">IFERROR(E125/SUMPRODUCT(('Betaald tarief 2023'!$A$2:$A$100000='Betaald percentage 2023'!A125)*'Betaald tarief 2023'!$H$2:$H$100000*'Betaald tarief 2023'!$O$2:$O$100000),0)</f>
        <v>0</v>
      </c>
      <c r="E125" s="42">
        <f>SUMIFS('Betaald tarief 2023'!G:G,'Betaald tarief 2023'!A:A,'Betaald percentage 2023'!A125)</f>
        <v>0</v>
      </c>
      <c r="F125" s="42">
        <f>SUMIFS('Betaald tarief 2023'!Q:Q,'Betaald tarief 2023'!A:A,'Betaald percentage 2023'!A125)</f>
        <v>0</v>
      </c>
      <c r="G125">
        <f>IFERROR(INDEX(Correcties!B:B,MATCH('Betaald percentage 2023'!A125,Correcties!A:A,0)),"")</f>
        <v>0</v>
      </c>
    </row>
    <row r="126" spans="1:7" x14ac:dyDescent="0.25">
      <c r="A126" s="45"/>
      <c r="B126" s="39" t="str">
        <f>IFERROR(INDEX('Betaald tarief 2023'!B:B,MATCH('Betaald percentage 2023'!A126,'Betaald tarief 2023'!A:A,0)),"")</f>
        <v/>
      </c>
      <c r="C126" s="39" t="str">
        <f>IFERROR(INDEX('Betaald tarief 2023'!C:C,MATCH('Betaald percentage 2023'!A126,'Betaald tarief 2023'!A:A,0)),"")</f>
        <v/>
      </c>
      <c r="D126" s="41" cm="1">
        <f t="array" ref="D126">IFERROR(E126/SUMPRODUCT(('Betaald tarief 2023'!$A$2:$A$100000='Betaald percentage 2023'!A126)*'Betaald tarief 2023'!$H$2:$H$100000*'Betaald tarief 2023'!$O$2:$O$100000),0)</f>
        <v>0</v>
      </c>
      <c r="E126" s="42">
        <f>SUMIFS('Betaald tarief 2023'!G:G,'Betaald tarief 2023'!A:A,'Betaald percentage 2023'!A126)</f>
        <v>0</v>
      </c>
      <c r="F126" s="42">
        <f>SUMIFS('Betaald tarief 2023'!Q:Q,'Betaald tarief 2023'!A:A,'Betaald percentage 2023'!A126)</f>
        <v>0</v>
      </c>
      <c r="G126">
        <f>IFERROR(INDEX(Correcties!B:B,MATCH('Betaald percentage 2023'!A126,Correcties!A:A,0)),"")</f>
        <v>0</v>
      </c>
    </row>
    <row r="127" spans="1:7" x14ac:dyDescent="0.25">
      <c r="A127" s="45"/>
      <c r="B127" s="39" t="str">
        <f>IFERROR(INDEX('Betaald tarief 2023'!B:B,MATCH('Betaald percentage 2023'!A127,'Betaald tarief 2023'!A:A,0)),"")</f>
        <v/>
      </c>
      <c r="C127" s="39" t="str">
        <f>IFERROR(INDEX('Betaald tarief 2023'!C:C,MATCH('Betaald percentage 2023'!A127,'Betaald tarief 2023'!A:A,0)),"")</f>
        <v/>
      </c>
      <c r="D127" s="41" cm="1">
        <f t="array" ref="D127">IFERROR(E127/SUMPRODUCT(('Betaald tarief 2023'!$A$2:$A$100000='Betaald percentage 2023'!A127)*'Betaald tarief 2023'!$H$2:$H$100000*'Betaald tarief 2023'!$O$2:$O$100000),0)</f>
        <v>0</v>
      </c>
      <c r="E127" s="42">
        <f>SUMIFS('Betaald tarief 2023'!G:G,'Betaald tarief 2023'!A:A,'Betaald percentage 2023'!A127)</f>
        <v>0</v>
      </c>
      <c r="F127" s="42">
        <f>SUMIFS('Betaald tarief 2023'!Q:Q,'Betaald tarief 2023'!A:A,'Betaald percentage 2023'!A127)</f>
        <v>0</v>
      </c>
      <c r="G127">
        <f>IFERROR(INDEX(Correcties!B:B,MATCH('Betaald percentage 2023'!A127,Correcties!A:A,0)),"")</f>
        <v>0</v>
      </c>
    </row>
    <row r="128" spans="1:7" x14ac:dyDescent="0.25">
      <c r="A128" s="45"/>
      <c r="B128" s="39" t="str">
        <f>IFERROR(INDEX('Betaald tarief 2023'!B:B,MATCH('Betaald percentage 2023'!A128,'Betaald tarief 2023'!A:A,0)),"")</f>
        <v/>
      </c>
      <c r="C128" s="39" t="str">
        <f>IFERROR(INDEX('Betaald tarief 2023'!C:C,MATCH('Betaald percentage 2023'!A128,'Betaald tarief 2023'!A:A,0)),"")</f>
        <v/>
      </c>
      <c r="D128" s="41" cm="1">
        <f t="array" ref="D128">IFERROR(E128/SUMPRODUCT(('Betaald tarief 2023'!$A$2:$A$100000='Betaald percentage 2023'!A128)*'Betaald tarief 2023'!$H$2:$H$100000*'Betaald tarief 2023'!$O$2:$O$100000),0)</f>
        <v>0</v>
      </c>
      <c r="E128" s="42">
        <f>SUMIFS('Betaald tarief 2023'!G:G,'Betaald tarief 2023'!A:A,'Betaald percentage 2023'!A128)</f>
        <v>0</v>
      </c>
      <c r="F128" s="42">
        <f>SUMIFS('Betaald tarief 2023'!Q:Q,'Betaald tarief 2023'!A:A,'Betaald percentage 2023'!A128)</f>
        <v>0</v>
      </c>
      <c r="G128">
        <f>IFERROR(INDEX(Correcties!B:B,MATCH('Betaald percentage 2023'!A128,Correcties!A:A,0)),"")</f>
        <v>0</v>
      </c>
    </row>
    <row r="129" spans="1:7" x14ac:dyDescent="0.25">
      <c r="A129" s="45"/>
      <c r="B129" s="39" t="str">
        <f>IFERROR(INDEX('Betaald tarief 2023'!B:B,MATCH('Betaald percentage 2023'!A129,'Betaald tarief 2023'!A:A,0)),"")</f>
        <v/>
      </c>
      <c r="C129" s="39" t="str">
        <f>IFERROR(INDEX('Betaald tarief 2023'!C:C,MATCH('Betaald percentage 2023'!A129,'Betaald tarief 2023'!A:A,0)),"")</f>
        <v/>
      </c>
      <c r="D129" s="41" cm="1">
        <f t="array" ref="D129">IFERROR(E129/SUMPRODUCT(('Betaald tarief 2023'!$A$2:$A$100000='Betaald percentage 2023'!A129)*'Betaald tarief 2023'!$H$2:$H$100000*'Betaald tarief 2023'!$O$2:$O$100000),0)</f>
        <v>0</v>
      </c>
      <c r="E129" s="42">
        <f>SUMIFS('Betaald tarief 2023'!G:G,'Betaald tarief 2023'!A:A,'Betaald percentage 2023'!A129)</f>
        <v>0</v>
      </c>
      <c r="F129" s="42">
        <f>SUMIFS('Betaald tarief 2023'!Q:Q,'Betaald tarief 2023'!A:A,'Betaald percentage 2023'!A129)</f>
        <v>0</v>
      </c>
      <c r="G129">
        <f>IFERROR(INDEX(Correcties!B:B,MATCH('Betaald percentage 2023'!A129,Correcties!A:A,0)),"")</f>
        <v>0</v>
      </c>
    </row>
    <row r="130" spans="1:7" x14ac:dyDescent="0.25">
      <c r="A130" s="45"/>
      <c r="B130" s="39" t="str">
        <f>IFERROR(INDEX('Betaald tarief 2023'!B:B,MATCH('Betaald percentage 2023'!A130,'Betaald tarief 2023'!A:A,0)),"")</f>
        <v/>
      </c>
      <c r="C130" s="39" t="str">
        <f>IFERROR(INDEX('Betaald tarief 2023'!C:C,MATCH('Betaald percentage 2023'!A130,'Betaald tarief 2023'!A:A,0)),"")</f>
        <v/>
      </c>
      <c r="D130" s="41" cm="1">
        <f t="array" ref="D130">IFERROR(E130/SUMPRODUCT(('Betaald tarief 2023'!$A$2:$A$100000='Betaald percentage 2023'!A130)*'Betaald tarief 2023'!$H$2:$H$100000*'Betaald tarief 2023'!$O$2:$O$100000),0)</f>
        <v>0</v>
      </c>
      <c r="E130" s="42">
        <f>SUMIFS('Betaald tarief 2023'!G:G,'Betaald tarief 2023'!A:A,'Betaald percentage 2023'!A130)</f>
        <v>0</v>
      </c>
      <c r="F130" s="42">
        <f>SUMIFS('Betaald tarief 2023'!Q:Q,'Betaald tarief 2023'!A:A,'Betaald percentage 2023'!A130)</f>
        <v>0</v>
      </c>
      <c r="G130">
        <f>IFERROR(INDEX(Correcties!B:B,MATCH('Betaald percentage 2023'!A130,Correcties!A:A,0)),"")</f>
        <v>0</v>
      </c>
    </row>
    <row r="131" spans="1:7" x14ac:dyDescent="0.25">
      <c r="A131" s="45"/>
      <c r="B131" s="39" t="str">
        <f>IFERROR(INDEX('Betaald tarief 2023'!B:B,MATCH('Betaald percentage 2023'!A131,'Betaald tarief 2023'!A:A,0)),"")</f>
        <v/>
      </c>
      <c r="C131" s="39" t="str">
        <f>IFERROR(INDEX('Betaald tarief 2023'!C:C,MATCH('Betaald percentage 2023'!A131,'Betaald tarief 2023'!A:A,0)),"")</f>
        <v/>
      </c>
      <c r="D131" s="41" cm="1">
        <f t="array" ref="D131">IFERROR(E131/SUMPRODUCT(('Betaald tarief 2023'!$A$2:$A$100000='Betaald percentage 2023'!A131)*'Betaald tarief 2023'!$H$2:$H$100000*'Betaald tarief 2023'!$O$2:$O$100000),0)</f>
        <v>0</v>
      </c>
      <c r="E131" s="42">
        <f>SUMIFS('Betaald tarief 2023'!G:G,'Betaald tarief 2023'!A:A,'Betaald percentage 2023'!A131)</f>
        <v>0</v>
      </c>
      <c r="F131" s="42">
        <f>SUMIFS('Betaald tarief 2023'!Q:Q,'Betaald tarief 2023'!A:A,'Betaald percentage 2023'!A131)</f>
        <v>0</v>
      </c>
      <c r="G131">
        <f>IFERROR(INDEX(Correcties!B:B,MATCH('Betaald percentage 2023'!A131,Correcties!A:A,0)),"")</f>
        <v>0</v>
      </c>
    </row>
    <row r="132" spans="1:7" x14ac:dyDescent="0.25">
      <c r="A132" s="45"/>
      <c r="B132" s="39" t="str">
        <f>IFERROR(INDEX('Betaald tarief 2023'!B:B,MATCH('Betaald percentage 2023'!A132,'Betaald tarief 2023'!A:A,0)),"")</f>
        <v/>
      </c>
      <c r="C132" s="39" t="str">
        <f>IFERROR(INDEX('Betaald tarief 2023'!C:C,MATCH('Betaald percentage 2023'!A132,'Betaald tarief 2023'!A:A,0)),"")</f>
        <v/>
      </c>
      <c r="D132" s="41" cm="1">
        <f t="array" ref="D132">IFERROR(E132/SUMPRODUCT(('Betaald tarief 2023'!$A$2:$A$100000='Betaald percentage 2023'!A132)*'Betaald tarief 2023'!$H$2:$H$100000*'Betaald tarief 2023'!$O$2:$O$100000),0)</f>
        <v>0</v>
      </c>
      <c r="E132" s="42">
        <f>SUMIFS('Betaald tarief 2023'!G:G,'Betaald tarief 2023'!A:A,'Betaald percentage 2023'!A132)</f>
        <v>0</v>
      </c>
      <c r="F132" s="42">
        <f>SUMIFS('Betaald tarief 2023'!Q:Q,'Betaald tarief 2023'!A:A,'Betaald percentage 2023'!A132)</f>
        <v>0</v>
      </c>
      <c r="G132">
        <f>IFERROR(INDEX(Correcties!B:B,MATCH('Betaald percentage 2023'!A132,Correcties!A:A,0)),"")</f>
        <v>0</v>
      </c>
    </row>
    <row r="133" spans="1:7" x14ac:dyDescent="0.25">
      <c r="A133" s="45"/>
      <c r="B133" s="39" t="str">
        <f>IFERROR(INDEX('Betaald tarief 2023'!B:B,MATCH('Betaald percentage 2023'!A133,'Betaald tarief 2023'!A:A,0)),"")</f>
        <v/>
      </c>
      <c r="C133" s="39" t="str">
        <f>IFERROR(INDEX('Betaald tarief 2023'!C:C,MATCH('Betaald percentage 2023'!A133,'Betaald tarief 2023'!A:A,0)),"")</f>
        <v/>
      </c>
      <c r="D133" s="41" cm="1">
        <f t="array" ref="D133">IFERROR(E133/SUMPRODUCT(('Betaald tarief 2023'!$A$2:$A$100000='Betaald percentage 2023'!A133)*'Betaald tarief 2023'!$H$2:$H$100000*'Betaald tarief 2023'!$O$2:$O$100000),0)</f>
        <v>0</v>
      </c>
      <c r="E133" s="42">
        <f>SUMIFS('Betaald tarief 2023'!G:G,'Betaald tarief 2023'!A:A,'Betaald percentage 2023'!A133)</f>
        <v>0</v>
      </c>
      <c r="F133" s="42">
        <f>SUMIFS('Betaald tarief 2023'!Q:Q,'Betaald tarief 2023'!A:A,'Betaald percentage 2023'!A133)</f>
        <v>0</v>
      </c>
      <c r="G133">
        <f>IFERROR(INDEX(Correcties!B:B,MATCH('Betaald percentage 2023'!A133,Correcties!A:A,0)),"")</f>
        <v>0</v>
      </c>
    </row>
    <row r="134" spans="1:7" x14ac:dyDescent="0.25">
      <c r="A134" s="45"/>
      <c r="B134" s="39" t="str">
        <f>IFERROR(INDEX('Betaald tarief 2023'!B:B,MATCH('Betaald percentage 2023'!A134,'Betaald tarief 2023'!A:A,0)),"")</f>
        <v/>
      </c>
      <c r="C134" s="39" t="str">
        <f>IFERROR(INDEX('Betaald tarief 2023'!C:C,MATCH('Betaald percentage 2023'!A134,'Betaald tarief 2023'!A:A,0)),"")</f>
        <v/>
      </c>
      <c r="D134" s="41" cm="1">
        <f t="array" ref="D134">IFERROR(E134/SUMPRODUCT(('Betaald tarief 2023'!$A$2:$A$100000='Betaald percentage 2023'!A134)*'Betaald tarief 2023'!$H$2:$H$100000*'Betaald tarief 2023'!$O$2:$O$100000),0)</f>
        <v>0</v>
      </c>
      <c r="E134" s="42">
        <f>SUMIFS('Betaald tarief 2023'!G:G,'Betaald tarief 2023'!A:A,'Betaald percentage 2023'!A134)</f>
        <v>0</v>
      </c>
      <c r="F134" s="42">
        <f>SUMIFS('Betaald tarief 2023'!Q:Q,'Betaald tarief 2023'!A:A,'Betaald percentage 2023'!A134)</f>
        <v>0</v>
      </c>
      <c r="G134">
        <f>IFERROR(INDEX(Correcties!B:B,MATCH('Betaald percentage 2023'!A134,Correcties!A:A,0)),"")</f>
        <v>0</v>
      </c>
    </row>
    <row r="135" spans="1:7" x14ac:dyDescent="0.25">
      <c r="A135" s="45"/>
      <c r="B135" s="39" t="str">
        <f>IFERROR(INDEX('Betaald tarief 2023'!B:B,MATCH('Betaald percentage 2023'!A135,'Betaald tarief 2023'!A:A,0)),"")</f>
        <v/>
      </c>
      <c r="C135" s="39" t="str">
        <f>IFERROR(INDEX('Betaald tarief 2023'!C:C,MATCH('Betaald percentage 2023'!A135,'Betaald tarief 2023'!A:A,0)),"")</f>
        <v/>
      </c>
      <c r="D135" s="41" cm="1">
        <f t="array" ref="D135">IFERROR(E135/SUMPRODUCT(('Betaald tarief 2023'!$A$2:$A$100000='Betaald percentage 2023'!A135)*'Betaald tarief 2023'!$H$2:$H$100000*'Betaald tarief 2023'!$O$2:$O$100000),0)</f>
        <v>0</v>
      </c>
      <c r="E135" s="42">
        <f>SUMIFS('Betaald tarief 2023'!G:G,'Betaald tarief 2023'!A:A,'Betaald percentage 2023'!A135)</f>
        <v>0</v>
      </c>
      <c r="F135" s="42">
        <f>SUMIFS('Betaald tarief 2023'!Q:Q,'Betaald tarief 2023'!A:A,'Betaald percentage 2023'!A135)</f>
        <v>0</v>
      </c>
      <c r="G135">
        <f>IFERROR(INDEX(Correcties!B:B,MATCH('Betaald percentage 2023'!A135,Correcties!A:A,0)),"")</f>
        <v>0</v>
      </c>
    </row>
    <row r="136" spans="1:7" x14ac:dyDescent="0.25">
      <c r="A136" s="45"/>
      <c r="B136" s="39" t="str">
        <f>IFERROR(INDEX('Betaald tarief 2023'!B:B,MATCH('Betaald percentage 2023'!A136,'Betaald tarief 2023'!A:A,0)),"")</f>
        <v/>
      </c>
      <c r="C136" s="39" t="str">
        <f>IFERROR(INDEX('Betaald tarief 2023'!C:C,MATCH('Betaald percentage 2023'!A136,'Betaald tarief 2023'!A:A,0)),"")</f>
        <v/>
      </c>
      <c r="D136" s="41" cm="1">
        <f t="array" ref="D136">IFERROR(E136/SUMPRODUCT(('Betaald tarief 2023'!$A$2:$A$100000='Betaald percentage 2023'!A136)*'Betaald tarief 2023'!$H$2:$H$100000*'Betaald tarief 2023'!$O$2:$O$100000),0)</f>
        <v>0</v>
      </c>
      <c r="E136" s="42">
        <f>SUMIFS('Betaald tarief 2023'!G:G,'Betaald tarief 2023'!A:A,'Betaald percentage 2023'!A136)</f>
        <v>0</v>
      </c>
      <c r="F136" s="42">
        <f>SUMIFS('Betaald tarief 2023'!Q:Q,'Betaald tarief 2023'!A:A,'Betaald percentage 2023'!A136)</f>
        <v>0</v>
      </c>
      <c r="G136">
        <f>IFERROR(INDEX(Correcties!B:B,MATCH('Betaald percentage 2023'!A136,Correcties!A:A,0)),"")</f>
        <v>0</v>
      </c>
    </row>
    <row r="137" spans="1:7" x14ac:dyDescent="0.25">
      <c r="A137" s="45"/>
      <c r="B137" s="39" t="str">
        <f>IFERROR(INDEX('Betaald tarief 2023'!B:B,MATCH('Betaald percentage 2023'!A137,'Betaald tarief 2023'!A:A,0)),"")</f>
        <v/>
      </c>
      <c r="C137" s="39" t="str">
        <f>IFERROR(INDEX('Betaald tarief 2023'!C:C,MATCH('Betaald percentage 2023'!A137,'Betaald tarief 2023'!A:A,0)),"")</f>
        <v/>
      </c>
      <c r="D137" s="41" cm="1">
        <f t="array" ref="D137">IFERROR(E137/SUMPRODUCT(('Betaald tarief 2023'!$A$2:$A$100000='Betaald percentage 2023'!A137)*'Betaald tarief 2023'!$H$2:$H$100000*'Betaald tarief 2023'!$O$2:$O$100000),0)</f>
        <v>0</v>
      </c>
      <c r="E137" s="42">
        <f>SUMIFS('Betaald tarief 2023'!G:G,'Betaald tarief 2023'!A:A,'Betaald percentage 2023'!A137)</f>
        <v>0</v>
      </c>
      <c r="F137" s="42">
        <f>SUMIFS('Betaald tarief 2023'!Q:Q,'Betaald tarief 2023'!A:A,'Betaald percentage 2023'!A137)</f>
        <v>0</v>
      </c>
      <c r="G137">
        <f>IFERROR(INDEX(Correcties!B:B,MATCH('Betaald percentage 2023'!A137,Correcties!A:A,0)),"")</f>
        <v>0</v>
      </c>
    </row>
    <row r="138" spans="1:7" x14ac:dyDescent="0.25">
      <c r="A138" s="45"/>
      <c r="B138" s="39" t="str">
        <f>IFERROR(INDEX('Betaald tarief 2023'!B:B,MATCH('Betaald percentage 2023'!A138,'Betaald tarief 2023'!A:A,0)),"")</f>
        <v/>
      </c>
      <c r="C138" s="39" t="str">
        <f>IFERROR(INDEX('Betaald tarief 2023'!C:C,MATCH('Betaald percentage 2023'!A138,'Betaald tarief 2023'!A:A,0)),"")</f>
        <v/>
      </c>
      <c r="D138" s="41" cm="1">
        <f t="array" ref="D138">IFERROR(E138/SUMPRODUCT(('Betaald tarief 2023'!$A$2:$A$100000='Betaald percentage 2023'!A138)*'Betaald tarief 2023'!$H$2:$H$100000*'Betaald tarief 2023'!$O$2:$O$100000),0)</f>
        <v>0</v>
      </c>
      <c r="E138" s="42">
        <f>SUMIFS('Betaald tarief 2023'!G:G,'Betaald tarief 2023'!A:A,'Betaald percentage 2023'!A138)</f>
        <v>0</v>
      </c>
      <c r="F138" s="42">
        <f>SUMIFS('Betaald tarief 2023'!Q:Q,'Betaald tarief 2023'!A:A,'Betaald percentage 2023'!A138)</f>
        <v>0</v>
      </c>
      <c r="G138">
        <f>IFERROR(INDEX(Correcties!B:B,MATCH('Betaald percentage 2023'!A138,Correcties!A:A,0)),"")</f>
        <v>0</v>
      </c>
    </row>
    <row r="139" spans="1:7" x14ac:dyDescent="0.25">
      <c r="A139" s="45"/>
      <c r="B139" s="39" t="str">
        <f>IFERROR(INDEX('Betaald tarief 2023'!B:B,MATCH('Betaald percentage 2023'!A139,'Betaald tarief 2023'!A:A,0)),"")</f>
        <v/>
      </c>
      <c r="C139" s="39" t="str">
        <f>IFERROR(INDEX('Betaald tarief 2023'!C:C,MATCH('Betaald percentage 2023'!A139,'Betaald tarief 2023'!A:A,0)),"")</f>
        <v/>
      </c>
      <c r="D139" s="41" cm="1">
        <f t="array" ref="D139">IFERROR(E139/SUMPRODUCT(('Betaald tarief 2023'!$A$2:$A$100000='Betaald percentage 2023'!A139)*'Betaald tarief 2023'!$H$2:$H$100000*'Betaald tarief 2023'!$O$2:$O$100000),0)</f>
        <v>0</v>
      </c>
      <c r="E139" s="42">
        <f>SUMIFS('Betaald tarief 2023'!G:G,'Betaald tarief 2023'!A:A,'Betaald percentage 2023'!A139)</f>
        <v>0</v>
      </c>
      <c r="F139" s="42">
        <f>SUMIFS('Betaald tarief 2023'!Q:Q,'Betaald tarief 2023'!A:A,'Betaald percentage 2023'!A139)</f>
        <v>0</v>
      </c>
      <c r="G139">
        <f>IFERROR(INDEX(Correcties!B:B,MATCH('Betaald percentage 2023'!A139,Correcties!A:A,0)),"")</f>
        <v>0</v>
      </c>
    </row>
    <row r="140" spans="1:7" x14ac:dyDescent="0.25">
      <c r="A140" s="45"/>
      <c r="B140" s="39" t="str">
        <f>IFERROR(INDEX('Betaald tarief 2023'!B:B,MATCH('Betaald percentage 2023'!A140,'Betaald tarief 2023'!A:A,0)),"")</f>
        <v/>
      </c>
      <c r="C140" s="39" t="str">
        <f>IFERROR(INDEX('Betaald tarief 2023'!C:C,MATCH('Betaald percentage 2023'!A140,'Betaald tarief 2023'!A:A,0)),"")</f>
        <v/>
      </c>
      <c r="D140" s="41" cm="1">
        <f t="array" ref="D140">IFERROR(E140/SUMPRODUCT(('Betaald tarief 2023'!$A$2:$A$100000='Betaald percentage 2023'!A140)*'Betaald tarief 2023'!$H$2:$H$100000*'Betaald tarief 2023'!$O$2:$O$100000),0)</f>
        <v>0</v>
      </c>
      <c r="E140" s="42">
        <f>SUMIFS('Betaald tarief 2023'!G:G,'Betaald tarief 2023'!A:A,'Betaald percentage 2023'!A140)</f>
        <v>0</v>
      </c>
      <c r="F140" s="42">
        <f>SUMIFS('Betaald tarief 2023'!Q:Q,'Betaald tarief 2023'!A:A,'Betaald percentage 2023'!A140)</f>
        <v>0</v>
      </c>
      <c r="G140">
        <f>IFERROR(INDEX(Correcties!B:B,MATCH('Betaald percentage 2023'!A140,Correcties!A:A,0)),"")</f>
        <v>0</v>
      </c>
    </row>
    <row r="141" spans="1:7" x14ac:dyDescent="0.25">
      <c r="A141" s="45"/>
      <c r="B141" s="39" t="str">
        <f>IFERROR(INDEX('Betaald tarief 2023'!B:B,MATCH('Betaald percentage 2023'!A141,'Betaald tarief 2023'!A:A,0)),"")</f>
        <v/>
      </c>
      <c r="C141" s="39" t="str">
        <f>IFERROR(INDEX('Betaald tarief 2023'!C:C,MATCH('Betaald percentage 2023'!A141,'Betaald tarief 2023'!A:A,0)),"")</f>
        <v/>
      </c>
      <c r="D141" s="41" cm="1">
        <f t="array" ref="D141">IFERROR(E141/SUMPRODUCT(('Betaald tarief 2023'!$A$2:$A$100000='Betaald percentage 2023'!A141)*'Betaald tarief 2023'!$H$2:$H$100000*'Betaald tarief 2023'!$O$2:$O$100000),0)</f>
        <v>0</v>
      </c>
      <c r="E141" s="42">
        <f>SUMIFS('Betaald tarief 2023'!G:G,'Betaald tarief 2023'!A:A,'Betaald percentage 2023'!A141)</f>
        <v>0</v>
      </c>
      <c r="F141" s="42">
        <f>SUMIFS('Betaald tarief 2023'!Q:Q,'Betaald tarief 2023'!A:A,'Betaald percentage 2023'!A141)</f>
        <v>0</v>
      </c>
      <c r="G141">
        <f>IFERROR(INDEX(Correcties!B:B,MATCH('Betaald percentage 2023'!A141,Correcties!A:A,0)),"")</f>
        <v>0</v>
      </c>
    </row>
    <row r="142" spans="1:7" x14ac:dyDescent="0.25">
      <c r="A142" s="45"/>
      <c r="B142" s="39" t="str">
        <f>IFERROR(INDEX('Betaald tarief 2023'!B:B,MATCH('Betaald percentage 2023'!A142,'Betaald tarief 2023'!A:A,0)),"")</f>
        <v/>
      </c>
      <c r="C142" s="39" t="str">
        <f>IFERROR(INDEX('Betaald tarief 2023'!C:C,MATCH('Betaald percentage 2023'!A142,'Betaald tarief 2023'!A:A,0)),"")</f>
        <v/>
      </c>
      <c r="D142" s="41" cm="1">
        <f t="array" ref="D142">IFERROR(E142/SUMPRODUCT(('Betaald tarief 2023'!$A$2:$A$100000='Betaald percentage 2023'!A142)*'Betaald tarief 2023'!$H$2:$H$100000*'Betaald tarief 2023'!$O$2:$O$100000),0)</f>
        <v>0</v>
      </c>
      <c r="E142" s="42">
        <f>SUMIFS('Betaald tarief 2023'!G:G,'Betaald tarief 2023'!A:A,'Betaald percentage 2023'!A142)</f>
        <v>0</v>
      </c>
      <c r="F142" s="42">
        <f>SUMIFS('Betaald tarief 2023'!Q:Q,'Betaald tarief 2023'!A:A,'Betaald percentage 2023'!A142)</f>
        <v>0</v>
      </c>
      <c r="G142">
        <f>IFERROR(INDEX(Correcties!B:B,MATCH('Betaald percentage 2023'!A142,Correcties!A:A,0)),"")</f>
        <v>0</v>
      </c>
    </row>
    <row r="143" spans="1:7" x14ac:dyDescent="0.25">
      <c r="A143" s="45"/>
      <c r="B143" s="39" t="str">
        <f>IFERROR(INDEX('Betaald tarief 2023'!B:B,MATCH('Betaald percentage 2023'!A143,'Betaald tarief 2023'!A:A,0)),"")</f>
        <v/>
      </c>
      <c r="C143" s="39" t="str">
        <f>IFERROR(INDEX('Betaald tarief 2023'!C:C,MATCH('Betaald percentage 2023'!A143,'Betaald tarief 2023'!A:A,0)),"")</f>
        <v/>
      </c>
      <c r="D143" s="41" cm="1">
        <f t="array" ref="D143">IFERROR(E143/SUMPRODUCT(('Betaald tarief 2023'!$A$2:$A$100000='Betaald percentage 2023'!A143)*'Betaald tarief 2023'!$H$2:$H$100000*'Betaald tarief 2023'!$O$2:$O$100000),0)</f>
        <v>0</v>
      </c>
      <c r="E143" s="42">
        <f>SUMIFS('Betaald tarief 2023'!G:G,'Betaald tarief 2023'!A:A,'Betaald percentage 2023'!A143)</f>
        <v>0</v>
      </c>
      <c r="F143" s="42">
        <f>SUMIFS('Betaald tarief 2023'!Q:Q,'Betaald tarief 2023'!A:A,'Betaald percentage 2023'!A143)</f>
        <v>0</v>
      </c>
      <c r="G143">
        <f>IFERROR(INDEX(Correcties!B:B,MATCH('Betaald percentage 2023'!A143,Correcties!A:A,0)),"")</f>
        <v>0</v>
      </c>
    </row>
    <row r="144" spans="1:7" x14ac:dyDescent="0.25">
      <c r="A144" s="45"/>
      <c r="B144" s="39" t="str">
        <f>IFERROR(INDEX('Betaald tarief 2023'!B:B,MATCH('Betaald percentage 2023'!A144,'Betaald tarief 2023'!A:A,0)),"")</f>
        <v/>
      </c>
      <c r="C144" s="39" t="str">
        <f>IFERROR(INDEX('Betaald tarief 2023'!C:C,MATCH('Betaald percentage 2023'!A144,'Betaald tarief 2023'!A:A,0)),"")</f>
        <v/>
      </c>
      <c r="D144" s="41" cm="1">
        <f t="array" ref="D144">IFERROR(E144/SUMPRODUCT(('Betaald tarief 2023'!$A$2:$A$100000='Betaald percentage 2023'!A144)*'Betaald tarief 2023'!$H$2:$H$100000*'Betaald tarief 2023'!$O$2:$O$100000),0)</f>
        <v>0</v>
      </c>
      <c r="E144" s="42">
        <f>SUMIFS('Betaald tarief 2023'!G:G,'Betaald tarief 2023'!A:A,'Betaald percentage 2023'!A144)</f>
        <v>0</v>
      </c>
      <c r="F144" s="42">
        <f>SUMIFS('Betaald tarief 2023'!Q:Q,'Betaald tarief 2023'!A:A,'Betaald percentage 2023'!A144)</f>
        <v>0</v>
      </c>
      <c r="G144">
        <f>IFERROR(INDEX(Correcties!B:B,MATCH('Betaald percentage 2023'!A144,Correcties!A:A,0)),"")</f>
        <v>0</v>
      </c>
    </row>
    <row r="145" spans="1:7" x14ac:dyDescent="0.25">
      <c r="A145" s="45"/>
      <c r="B145" s="39" t="str">
        <f>IFERROR(INDEX('Betaald tarief 2023'!B:B,MATCH('Betaald percentage 2023'!A145,'Betaald tarief 2023'!A:A,0)),"")</f>
        <v/>
      </c>
      <c r="C145" s="39" t="str">
        <f>IFERROR(INDEX('Betaald tarief 2023'!C:C,MATCH('Betaald percentage 2023'!A145,'Betaald tarief 2023'!A:A,0)),"")</f>
        <v/>
      </c>
      <c r="D145" s="41" cm="1">
        <f t="array" ref="D145">IFERROR(E145/SUMPRODUCT(('Betaald tarief 2023'!$A$2:$A$100000='Betaald percentage 2023'!A145)*'Betaald tarief 2023'!$H$2:$H$100000*'Betaald tarief 2023'!$O$2:$O$100000),0)</f>
        <v>0</v>
      </c>
      <c r="E145" s="42">
        <f>SUMIFS('Betaald tarief 2023'!G:G,'Betaald tarief 2023'!A:A,'Betaald percentage 2023'!A145)</f>
        <v>0</v>
      </c>
      <c r="F145" s="42">
        <f>SUMIFS('Betaald tarief 2023'!Q:Q,'Betaald tarief 2023'!A:A,'Betaald percentage 2023'!A145)</f>
        <v>0</v>
      </c>
      <c r="G145">
        <f>IFERROR(INDEX(Correcties!B:B,MATCH('Betaald percentage 2023'!A145,Correcties!A:A,0)),"")</f>
        <v>0</v>
      </c>
    </row>
    <row r="146" spans="1:7" x14ac:dyDescent="0.25">
      <c r="A146" s="45"/>
      <c r="B146" s="39" t="str">
        <f>IFERROR(INDEX('Betaald tarief 2023'!B:B,MATCH('Betaald percentage 2023'!A146,'Betaald tarief 2023'!A:A,0)),"")</f>
        <v/>
      </c>
      <c r="C146" s="39" t="str">
        <f>IFERROR(INDEX('Betaald tarief 2023'!C:C,MATCH('Betaald percentage 2023'!A146,'Betaald tarief 2023'!A:A,0)),"")</f>
        <v/>
      </c>
      <c r="D146" s="41" cm="1">
        <f t="array" ref="D146">IFERROR(E146/SUMPRODUCT(('Betaald tarief 2023'!$A$2:$A$100000='Betaald percentage 2023'!A146)*'Betaald tarief 2023'!$H$2:$H$100000*'Betaald tarief 2023'!$O$2:$O$100000),0)</f>
        <v>0</v>
      </c>
      <c r="E146" s="42">
        <f>SUMIFS('Betaald tarief 2023'!G:G,'Betaald tarief 2023'!A:A,'Betaald percentage 2023'!A146)</f>
        <v>0</v>
      </c>
      <c r="F146" s="42">
        <f>SUMIFS('Betaald tarief 2023'!Q:Q,'Betaald tarief 2023'!A:A,'Betaald percentage 2023'!A146)</f>
        <v>0</v>
      </c>
      <c r="G146">
        <f>IFERROR(INDEX(Correcties!B:B,MATCH('Betaald percentage 2023'!A146,Correcties!A:A,0)),"")</f>
        <v>0</v>
      </c>
    </row>
    <row r="147" spans="1:7" x14ac:dyDescent="0.25">
      <c r="A147" s="45"/>
      <c r="B147" s="39" t="str">
        <f>IFERROR(INDEX('Betaald tarief 2023'!B:B,MATCH('Betaald percentage 2023'!A147,'Betaald tarief 2023'!A:A,0)),"")</f>
        <v/>
      </c>
      <c r="C147" s="39" t="str">
        <f>IFERROR(INDEX('Betaald tarief 2023'!C:C,MATCH('Betaald percentage 2023'!A147,'Betaald tarief 2023'!A:A,0)),"")</f>
        <v/>
      </c>
      <c r="D147" s="41" cm="1">
        <f t="array" ref="D147">IFERROR(E147/SUMPRODUCT(('Betaald tarief 2023'!$A$2:$A$100000='Betaald percentage 2023'!A147)*'Betaald tarief 2023'!$H$2:$H$100000*'Betaald tarief 2023'!$O$2:$O$100000),0)</f>
        <v>0</v>
      </c>
      <c r="E147" s="42">
        <f>SUMIFS('Betaald tarief 2023'!G:G,'Betaald tarief 2023'!A:A,'Betaald percentage 2023'!A147)</f>
        <v>0</v>
      </c>
      <c r="F147" s="42">
        <f>SUMIFS('Betaald tarief 2023'!Q:Q,'Betaald tarief 2023'!A:A,'Betaald percentage 2023'!A147)</f>
        <v>0</v>
      </c>
      <c r="G147">
        <f>IFERROR(INDEX(Correcties!B:B,MATCH('Betaald percentage 2023'!A147,Correcties!A:A,0)),"")</f>
        <v>0</v>
      </c>
    </row>
    <row r="148" spans="1:7" x14ac:dyDescent="0.25">
      <c r="A148" s="45"/>
      <c r="B148" s="39" t="str">
        <f>IFERROR(INDEX('Betaald tarief 2023'!B:B,MATCH('Betaald percentage 2023'!A148,'Betaald tarief 2023'!A:A,0)),"")</f>
        <v/>
      </c>
      <c r="C148" s="39" t="str">
        <f>IFERROR(INDEX('Betaald tarief 2023'!C:C,MATCH('Betaald percentage 2023'!A148,'Betaald tarief 2023'!A:A,0)),"")</f>
        <v/>
      </c>
      <c r="D148" s="41" cm="1">
        <f t="array" ref="D148">IFERROR(E148/SUMPRODUCT(('Betaald tarief 2023'!$A$2:$A$100000='Betaald percentage 2023'!A148)*'Betaald tarief 2023'!$H$2:$H$100000*'Betaald tarief 2023'!$O$2:$O$100000),0)</f>
        <v>0</v>
      </c>
      <c r="E148" s="42">
        <f>SUMIFS('Betaald tarief 2023'!G:G,'Betaald tarief 2023'!A:A,'Betaald percentage 2023'!A148)</f>
        <v>0</v>
      </c>
      <c r="F148" s="42">
        <f>SUMIFS('Betaald tarief 2023'!Q:Q,'Betaald tarief 2023'!A:A,'Betaald percentage 2023'!A148)</f>
        <v>0</v>
      </c>
      <c r="G148">
        <f>IFERROR(INDEX(Correcties!B:B,MATCH('Betaald percentage 2023'!A148,Correcties!A:A,0)),"")</f>
        <v>0</v>
      </c>
    </row>
    <row r="149" spans="1:7" x14ac:dyDescent="0.25">
      <c r="A149" s="45"/>
      <c r="B149" s="39" t="str">
        <f>IFERROR(INDEX('Betaald tarief 2023'!B:B,MATCH('Betaald percentage 2023'!A149,'Betaald tarief 2023'!A:A,0)),"")</f>
        <v/>
      </c>
      <c r="C149" s="39" t="str">
        <f>IFERROR(INDEX('Betaald tarief 2023'!C:C,MATCH('Betaald percentage 2023'!A149,'Betaald tarief 2023'!A:A,0)),"")</f>
        <v/>
      </c>
      <c r="D149" s="41" cm="1">
        <f t="array" ref="D149">IFERROR(E149/SUMPRODUCT(('Betaald tarief 2023'!$A$2:$A$100000='Betaald percentage 2023'!A149)*'Betaald tarief 2023'!$H$2:$H$100000*'Betaald tarief 2023'!$O$2:$O$100000),0)</f>
        <v>0</v>
      </c>
      <c r="E149" s="42">
        <f>SUMIFS('Betaald tarief 2023'!G:G,'Betaald tarief 2023'!A:A,'Betaald percentage 2023'!A149)</f>
        <v>0</v>
      </c>
      <c r="F149" s="42">
        <f>SUMIFS('Betaald tarief 2023'!Q:Q,'Betaald tarief 2023'!A:A,'Betaald percentage 2023'!A149)</f>
        <v>0</v>
      </c>
      <c r="G149">
        <f>IFERROR(INDEX(Correcties!B:B,MATCH('Betaald percentage 2023'!A149,Correcties!A:A,0)),"")</f>
        <v>0</v>
      </c>
    </row>
    <row r="150" spans="1:7" x14ac:dyDescent="0.25">
      <c r="A150" s="45"/>
      <c r="B150" s="39" t="str">
        <f>IFERROR(INDEX('Betaald tarief 2023'!B:B,MATCH('Betaald percentage 2023'!A150,'Betaald tarief 2023'!A:A,0)),"")</f>
        <v/>
      </c>
      <c r="C150" s="39" t="str">
        <f>IFERROR(INDEX('Betaald tarief 2023'!C:C,MATCH('Betaald percentage 2023'!A150,'Betaald tarief 2023'!A:A,0)),"")</f>
        <v/>
      </c>
      <c r="D150" s="41" cm="1">
        <f t="array" ref="D150">IFERROR(E150/SUMPRODUCT(('Betaald tarief 2023'!$A$2:$A$100000='Betaald percentage 2023'!A150)*'Betaald tarief 2023'!$H$2:$H$100000*'Betaald tarief 2023'!$O$2:$O$100000),0)</f>
        <v>0</v>
      </c>
      <c r="E150" s="42">
        <f>SUMIFS('Betaald tarief 2023'!G:G,'Betaald tarief 2023'!A:A,'Betaald percentage 2023'!A150)</f>
        <v>0</v>
      </c>
      <c r="F150" s="42">
        <f>SUMIFS('Betaald tarief 2023'!Q:Q,'Betaald tarief 2023'!A:A,'Betaald percentage 2023'!A150)</f>
        <v>0</v>
      </c>
      <c r="G150">
        <f>IFERROR(INDEX(Correcties!B:B,MATCH('Betaald percentage 2023'!A150,Correcties!A:A,0)),"")</f>
        <v>0</v>
      </c>
    </row>
    <row r="151" spans="1:7" x14ac:dyDescent="0.25">
      <c r="A151" s="45"/>
      <c r="B151" s="39" t="str">
        <f>IFERROR(INDEX('Betaald tarief 2023'!B:B,MATCH('Betaald percentage 2023'!A151,'Betaald tarief 2023'!A:A,0)),"")</f>
        <v/>
      </c>
      <c r="C151" s="39" t="str">
        <f>IFERROR(INDEX('Betaald tarief 2023'!C:C,MATCH('Betaald percentage 2023'!A151,'Betaald tarief 2023'!A:A,0)),"")</f>
        <v/>
      </c>
      <c r="D151" s="41" cm="1">
        <f t="array" ref="D151">IFERROR(E151/SUMPRODUCT(('Betaald tarief 2023'!$A$2:$A$100000='Betaald percentage 2023'!A151)*'Betaald tarief 2023'!$H$2:$H$100000*'Betaald tarief 2023'!$O$2:$O$100000),0)</f>
        <v>0</v>
      </c>
      <c r="E151" s="42">
        <f>SUMIFS('Betaald tarief 2023'!G:G,'Betaald tarief 2023'!A:A,'Betaald percentage 2023'!A151)</f>
        <v>0</v>
      </c>
      <c r="F151" s="42">
        <f>SUMIFS('Betaald tarief 2023'!Q:Q,'Betaald tarief 2023'!A:A,'Betaald percentage 2023'!A151)</f>
        <v>0</v>
      </c>
      <c r="G151">
        <f>IFERROR(INDEX(Correcties!B:B,MATCH('Betaald percentage 2023'!A151,Correcties!A:A,0)),"")</f>
        <v>0</v>
      </c>
    </row>
    <row r="152" spans="1:7" x14ac:dyDescent="0.25">
      <c r="A152" s="45"/>
      <c r="B152" s="39" t="str">
        <f>IFERROR(INDEX('Betaald tarief 2023'!B:B,MATCH('Betaald percentage 2023'!A152,'Betaald tarief 2023'!A:A,0)),"")</f>
        <v/>
      </c>
      <c r="C152" s="39" t="str">
        <f>IFERROR(INDEX('Betaald tarief 2023'!C:C,MATCH('Betaald percentage 2023'!A152,'Betaald tarief 2023'!A:A,0)),"")</f>
        <v/>
      </c>
      <c r="D152" s="41" cm="1">
        <f t="array" ref="D152">IFERROR(E152/SUMPRODUCT(('Betaald tarief 2023'!$A$2:$A$100000='Betaald percentage 2023'!A152)*'Betaald tarief 2023'!$H$2:$H$100000*'Betaald tarief 2023'!$O$2:$O$100000),0)</f>
        <v>0</v>
      </c>
      <c r="E152" s="42">
        <f>SUMIFS('Betaald tarief 2023'!G:G,'Betaald tarief 2023'!A:A,'Betaald percentage 2023'!A152)</f>
        <v>0</v>
      </c>
      <c r="F152" s="42">
        <f>SUMIFS('Betaald tarief 2023'!Q:Q,'Betaald tarief 2023'!A:A,'Betaald percentage 2023'!A152)</f>
        <v>0</v>
      </c>
      <c r="G152">
        <f>IFERROR(INDEX(Correcties!B:B,MATCH('Betaald percentage 2023'!A152,Correcties!A:A,0)),"")</f>
        <v>0</v>
      </c>
    </row>
    <row r="153" spans="1:7" x14ac:dyDescent="0.25">
      <c r="A153" s="45"/>
      <c r="B153" s="39" t="str">
        <f>IFERROR(INDEX('Betaald tarief 2023'!B:B,MATCH('Betaald percentage 2023'!A153,'Betaald tarief 2023'!A:A,0)),"")</f>
        <v/>
      </c>
      <c r="C153" s="39" t="str">
        <f>IFERROR(INDEX('Betaald tarief 2023'!C:C,MATCH('Betaald percentage 2023'!A153,'Betaald tarief 2023'!A:A,0)),"")</f>
        <v/>
      </c>
      <c r="D153" s="41" cm="1">
        <f t="array" ref="D153">IFERROR(E153/SUMPRODUCT(('Betaald tarief 2023'!$A$2:$A$100000='Betaald percentage 2023'!A153)*'Betaald tarief 2023'!$H$2:$H$100000*'Betaald tarief 2023'!$O$2:$O$100000),0)</f>
        <v>0</v>
      </c>
      <c r="E153" s="42">
        <f>SUMIFS('Betaald tarief 2023'!G:G,'Betaald tarief 2023'!A:A,'Betaald percentage 2023'!A153)</f>
        <v>0</v>
      </c>
      <c r="F153" s="42">
        <f>SUMIFS('Betaald tarief 2023'!Q:Q,'Betaald tarief 2023'!A:A,'Betaald percentage 2023'!A153)</f>
        <v>0</v>
      </c>
      <c r="G153">
        <f>IFERROR(INDEX(Correcties!B:B,MATCH('Betaald percentage 2023'!A153,Correcties!A:A,0)),"")</f>
        <v>0</v>
      </c>
    </row>
    <row r="154" spans="1:7" x14ac:dyDescent="0.25">
      <c r="A154" s="45"/>
      <c r="B154" s="39" t="str">
        <f>IFERROR(INDEX('Betaald tarief 2023'!B:B,MATCH('Betaald percentage 2023'!A154,'Betaald tarief 2023'!A:A,0)),"")</f>
        <v/>
      </c>
      <c r="C154" s="39" t="str">
        <f>IFERROR(INDEX('Betaald tarief 2023'!C:C,MATCH('Betaald percentage 2023'!A154,'Betaald tarief 2023'!A:A,0)),"")</f>
        <v/>
      </c>
      <c r="D154" s="41" cm="1">
        <f t="array" ref="D154">IFERROR(E154/SUMPRODUCT(('Betaald tarief 2023'!$A$2:$A$100000='Betaald percentage 2023'!A154)*'Betaald tarief 2023'!$H$2:$H$100000*'Betaald tarief 2023'!$O$2:$O$100000),0)</f>
        <v>0</v>
      </c>
      <c r="E154" s="42">
        <f>SUMIFS('Betaald tarief 2023'!G:G,'Betaald tarief 2023'!A:A,'Betaald percentage 2023'!A154)</f>
        <v>0</v>
      </c>
      <c r="F154" s="42">
        <f>SUMIFS('Betaald tarief 2023'!Q:Q,'Betaald tarief 2023'!A:A,'Betaald percentage 2023'!A154)</f>
        <v>0</v>
      </c>
      <c r="G154">
        <f>IFERROR(INDEX(Correcties!B:B,MATCH('Betaald percentage 2023'!A154,Correcties!A:A,0)),"")</f>
        <v>0</v>
      </c>
    </row>
    <row r="155" spans="1:7" x14ac:dyDescent="0.25">
      <c r="A155" s="45"/>
      <c r="B155" s="39" t="str">
        <f>IFERROR(INDEX('Betaald tarief 2023'!B:B,MATCH('Betaald percentage 2023'!A155,'Betaald tarief 2023'!A:A,0)),"")</f>
        <v/>
      </c>
      <c r="C155" s="39" t="str">
        <f>IFERROR(INDEX('Betaald tarief 2023'!C:C,MATCH('Betaald percentage 2023'!A155,'Betaald tarief 2023'!A:A,0)),"")</f>
        <v/>
      </c>
      <c r="D155" s="41" cm="1">
        <f t="array" ref="D155">IFERROR(E155/SUMPRODUCT(('Betaald tarief 2023'!$A$2:$A$100000='Betaald percentage 2023'!A155)*'Betaald tarief 2023'!$H$2:$H$100000*'Betaald tarief 2023'!$O$2:$O$100000),0)</f>
        <v>0</v>
      </c>
      <c r="E155" s="42">
        <f>SUMIFS('Betaald tarief 2023'!G:G,'Betaald tarief 2023'!A:A,'Betaald percentage 2023'!A155)</f>
        <v>0</v>
      </c>
      <c r="F155" s="42">
        <f>SUMIFS('Betaald tarief 2023'!Q:Q,'Betaald tarief 2023'!A:A,'Betaald percentage 2023'!A155)</f>
        <v>0</v>
      </c>
      <c r="G155">
        <f>IFERROR(INDEX(Correcties!B:B,MATCH('Betaald percentage 2023'!A155,Correcties!A:A,0)),"")</f>
        <v>0</v>
      </c>
    </row>
    <row r="156" spans="1:7" x14ac:dyDescent="0.25">
      <c r="A156" s="45"/>
      <c r="B156" s="39" t="str">
        <f>IFERROR(INDEX('Betaald tarief 2023'!B:B,MATCH('Betaald percentage 2023'!A156,'Betaald tarief 2023'!A:A,0)),"")</f>
        <v/>
      </c>
      <c r="C156" s="39" t="str">
        <f>IFERROR(INDEX('Betaald tarief 2023'!C:C,MATCH('Betaald percentage 2023'!A156,'Betaald tarief 2023'!A:A,0)),"")</f>
        <v/>
      </c>
      <c r="D156" s="41" cm="1">
        <f t="array" ref="D156">IFERROR(E156/SUMPRODUCT(('Betaald tarief 2023'!$A$2:$A$100000='Betaald percentage 2023'!A156)*'Betaald tarief 2023'!$H$2:$H$100000*'Betaald tarief 2023'!$O$2:$O$100000),0)</f>
        <v>0</v>
      </c>
      <c r="E156" s="42">
        <f>SUMIFS('Betaald tarief 2023'!G:G,'Betaald tarief 2023'!A:A,'Betaald percentage 2023'!A156)</f>
        <v>0</v>
      </c>
      <c r="F156" s="42">
        <f>SUMIFS('Betaald tarief 2023'!Q:Q,'Betaald tarief 2023'!A:A,'Betaald percentage 2023'!A156)</f>
        <v>0</v>
      </c>
      <c r="G156">
        <f>IFERROR(INDEX(Correcties!B:B,MATCH('Betaald percentage 2023'!A156,Correcties!A:A,0)),"")</f>
        <v>0</v>
      </c>
    </row>
    <row r="157" spans="1:7" x14ac:dyDescent="0.25">
      <c r="A157" s="45"/>
      <c r="B157" s="39" t="str">
        <f>IFERROR(INDEX('Betaald tarief 2023'!B:B,MATCH('Betaald percentage 2023'!A157,'Betaald tarief 2023'!A:A,0)),"")</f>
        <v/>
      </c>
      <c r="C157" s="39" t="str">
        <f>IFERROR(INDEX('Betaald tarief 2023'!C:C,MATCH('Betaald percentage 2023'!A157,'Betaald tarief 2023'!A:A,0)),"")</f>
        <v/>
      </c>
      <c r="D157" s="41" cm="1">
        <f t="array" ref="D157">IFERROR(E157/SUMPRODUCT(('Betaald tarief 2023'!$A$2:$A$100000='Betaald percentage 2023'!A157)*'Betaald tarief 2023'!$H$2:$H$100000*'Betaald tarief 2023'!$O$2:$O$100000),0)</f>
        <v>0</v>
      </c>
      <c r="E157" s="42">
        <f>SUMIFS('Betaald tarief 2023'!G:G,'Betaald tarief 2023'!A:A,'Betaald percentage 2023'!A157)</f>
        <v>0</v>
      </c>
      <c r="F157" s="42">
        <f>SUMIFS('Betaald tarief 2023'!Q:Q,'Betaald tarief 2023'!A:A,'Betaald percentage 2023'!A157)</f>
        <v>0</v>
      </c>
      <c r="G157">
        <f>IFERROR(INDEX(Correcties!B:B,MATCH('Betaald percentage 2023'!A157,Correcties!A:A,0)),"")</f>
        <v>0</v>
      </c>
    </row>
    <row r="158" spans="1:7" x14ac:dyDescent="0.25">
      <c r="A158" s="45"/>
      <c r="B158" s="39" t="str">
        <f>IFERROR(INDEX('Betaald tarief 2023'!B:B,MATCH('Betaald percentage 2023'!A158,'Betaald tarief 2023'!A:A,0)),"")</f>
        <v/>
      </c>
      <c r="C158" s="39" t="str">
        <f>IFERROR(INDEX('Betaald tarief 2023'!C:C,MATCH('Betaald percentage 2023'!A158,'Betaald tarief 2023'!A:A,0)),"")</f>
        <v/>
      </c>
      <c r="D158" s="41" cm="1">
        <f t="array" ref="D158">IFERROR(E158/SUMPRODUCT(('Betaald tarief 2023'!$A$2:$A$100000='Betaald percentage 2023'!A158)*'Betaald tarief 2023'!$H$2:$H$100000*'Betaald tarief 2023'!$O$2:$O$100000),0)</f>
        <v>0</v>
      </c>
      <c r="E158" s="42">
        <f>SUMIFS('Betaald tarief 2023'!G:G,'Betaald tarief 2023'!A:A,'Betaald percentage 2023'!A158)</f>
        <v>0</v>
      </c>
      <c r="F158" s="42">
        <f>SUMIFS('Betaald tarief 2023'!Q:Q,'Betaald tarief 2023'!A:A,'Betaald percentage 2023'!A158)</f>
        <v>0</v>
      </c>
      <c r="G158">
        <f>IFERROR(INDEX(Correcties!B:B,MATCH('Betaald percentage 2023'!A158,Correcties!A:A,0)),"")</f>
        <v>0</v>
      </c>
    </row>
    <row r="159" spans="1:7" x14ac:dyDescent="0.25">
      <c r="A159" s="45"/>
      <c r="B159" s="39" t="str">
        <f>IFERROR(INDEX('Betaald tarief 2023'!B:B,MATCH('Betaald percentage 2023'!A159,'Betaald tarief 2023'!A:A,0)),"")</f>
        <v/>
      </c>
      <c r="C159" s="39" t="str">
        <f>IFERROR(INDEX('Betaald tarief 2023'!C:C,MATCH('Betaald percentage 2023'!A159,'Betaald tarief 2023'!A:A,0)),"")</f>
        <v/>
      </c>
      <c r="D159" s="41" cm="1">
        <f t="array" ref="D159">IFERROR(E159/SUMPRODUCT(('Betaald tarief 2023'!$A$2:$A$100000='Betaald percentage 2023'!A159)*'Betaald tarief 2023'!$H$2:$H$100000*'Betaald tarief 2023'!$O$2:$O$100000),0)</f>
        <v>0</v>
      </c>
      <c r="E159" s="42">
        <f>SUMIFS('Betaald tarief 2023'!G:G,'Betaald tarief 2023'!A:A,'Betaald percentage 2023'!A159)</f>
        <v>0</v>
      </c>
      <c r="F159" s="42">
        <f>SUMIFS('Betaald tarief 2023'!Q:Q,'Betaald tarief 2023'!A:A,'Betaald percentage 2023'!A159)</f>
        <v>0</v>
      </c>
      <c r="G159">
        <f>IFERROR(INDEX(Correcties!B:B,MATCH('Betaald percentage 2023'!A159,Correcties!A:A,0)),"")</f>
        <v>0</v>
      </c>
    </row>
    <row r="160" spans="1:7" x14ac:dyDescent="0.25">
      <c r="A160" s="45"/>
      <c r="B160" s="39" t="str">
        <f>IFERROR(INDEX('Betaald tarief 2023'!B:B,MATCH('Betaald percentage 2023'!A160,'Betaald tarief 2023'!A:A,0)),"")</f>
        <v/>
      </c>
      <c r="C160" s="39" t="str">
        <f>IFERROR(INDEX('Betaald tarief 2023'!C:C,MATCH('Betaald percentage 2023'!A160,'Betaald tarief 2023'!A:A,0)),"")</f>
        <v/>
      </c>
      <c r="D160" s="41" cm="1">
        <f t="array" ref="D160">IFERROR(E160/SUMPRODUCT(('Betaald tarief 2023'!$A$2:$A$100000='Betaald percentage 2023'!A160)*'Betaald tarief 2023'!$H$2:$H$100000*'Betaald tarief 2023'!$O$2:$O$100000),0)</f>
        <v>0</v>
      </c>
      <c r="E160" s="42">
        <f>SUMIFS('Betaald tarief 2023'!G:G,'Betaald tarief 2023'!A:A,'Betaald percentage 2023'!A160)</f>
        <v>0</v>
      </c>
      <c r="F160" s="42">
        <f>SUMIFS('Betaald tarief 2023'!Q:Q,'Betaald tarief 2023'!A:A,'Betaald percentage 2023'!A160)</f>
        <v>0</v>
      </c>
      <c r="G160">
        <f>IFERROR(INDEX(Correcties!B:B,MATCH('Betaald percentage 2023'!A160,Correcties!A:A,0)),"")</f>
        <v>0</v>
      </c>
    </row>
    <row r="161" spans="1:7" x14ac:dyDescent="0.25">
      <c r="A161" s="45"/>
      <c r="B161" s="39" t="str">
        <f>IFERROR(INDEX('Betaald tarief 2023'!B:B,MATCH('Betaald percentage 2023'!A161,'Betaald tarief 2023'!A:A,0)),"")</f>
        <v/>
      </c>
      <c r="C161" s="39" t="str">
        <f>IFERROR(INDEX('Betaald tarief 2023'!C:C,MATCH('Betaald percentage 2023'!A161,'Betaald tarief 2023'!A:A,0)),"")</f>
        <v/>
      </c>
      <c r="D161" s="41" cm="1">
        <f t="array" ref="D161">IFERROR(E161/SUMPRODUCT(('Betaald tarief 2023'!$A$2:$A$100000='Betaald percentage 2023'!A161)*'Betaald tarief 2023'!$H$2:$H$100000*'Betaald tarief 2023'!$O$2:$O$100000),0)</f>
        <v>0</v>
      </c>
      <c r="E161" s="42">
        <f>SUMIFS('Betaald tarief 2023'!G:G,'Betaald tarief 2023'!A:A,'Betaald percentage 2023'!A161)</f>
        <v>0</v>
      </c>
      <c r="F161" s="42">
        <f>SUMIFS('Betaald tarief 2023'!Q:Q,'Betaald tarief 2023'!A:A,'Betaald percentage 2023'!A161)</f>
        <v>0</v>
      </c>
      <c r="G161">
        <f>IFERROR(INDEX(Correcties!B:B,MATCH('Betaald percentage 2023'!A161,Correcties!A:A,0)),"")</f>
        <v>0</v>
      </c>
    </row>
    <row r="162" spans="1:7" x14ac:dyDescent="0.25">
      <c r="A162" s="45"/>
      <c r="B162" s="39" t="str">
        <f>IFERROR(INDEX('Betaald tarief 2023'!B:B,MATCH('Betaald percentage 2023'!A162,'Betaald tarief 2023'!A:A,0)),"")</f>
        <v/>
      </c>
      <c r="C162" s="39" t="str">
        <f>IFERROR(INDEX('Betaald tarief 2023'!C:C,MATCH('Betaald percentage 2023'!A162,'Betaald tarief 2023'!A:A,0)),"")</f>
        <v/>
      </c>
      <c r="D162" s="41" cm="1">
        <f t="array" ref="D162">IFERROR(E162/SUMPRODUCT(('Betaald tarief 2023'!$A$2:$A$100000='Betaald percentage 2023'!A162)*'Betaald tarief 2023'!$H$2:$H$100000*'Betaald tarief 2023'!$O$2:$O$100000),0)</f>
        <v>0</v>
      </c>
      <c r="E162" s="42">
        <f>SUMIFS('Betaald tarief 2023'!G:G,'Betaald tarief 2023'!A:A,'Betaald percentage 2023'!A162)</f>
        <v>0</v>
      </c>
      <c r="F162" s="42">
        <f>SUMIFS('Betaald tarief 2023'!Q:Q,'Betaald tarief 2023'!A:A,'Betaald percentage 2023'!A162)</f>
        <v>0</v>
      </c>
      <c r="G162">
        <f>IFERROR(INDEX(Correcties!B:B,MATCH('Betaald percentage 2023'!A162,Correcties!A:A,0)),"")</f>
        <v>0</v>
      </c>
    </row>
    <row r="163" spans="1:7" x14ac:dyDescent="0.25">
      <c r="A163" s="45"/>
      <c r="B163" s="39" t="str">
        <f>IFERROR(INDEX('Betaald tarief 2023'!B:B,MATCH('Betaald percentage 2023'!A163,'Betaald tarief 2023'!A:A,0)),"")</f>
        <v/>
      </c>
      <c r="C163" s="39" t="str">
        <f>IFERROR(INDEX('Betaald tarief 2023'!C:C,MATCH('Betaald percentage 2023'!A163,'Betaald tarief 2023'!A:A,0)),"")</f>
        <v/>
      </c>
      <c r="D163" s="41" cm="1">
        <f t="array" ref="D163">IFERROR(E163/SUMPRODUCT(('Betaald tarief 2023'!$A$2:$A$100000='Betaald percentage 2023'!A163)*'Betaald tarief 2023'!$H$2:$H$100000*'Betaald tarief 2023'!$O$2:$O$100000),0)</f>
        <v>0</v>
      </c>
      <c r="E163" s="42">
        <f>SUMIFS('Betaald tarief 2023'!G:G,'Betaald tarief 2023'!A:A,'Betaald percentage 2023'!A163)</f>
        <v>0</v>
      </c>
      <c r="F163" s="42">
        <f>SUMIFS('Betaald tarief 2023'!Q:Q,'Betaald tarief 2023'!A:A,'Betaald percentage 2023'!A163)</f>
        <v>0</v>
      </c>
      <c r="G163">
        <f>IFERROR(INDEX(Correcties!B:B,MATCH('Betaald percentage 2023'!A163,Correcties!A:A,0)),"")</f>
        <v>0</v>
      </c>
    </row>
    <row r="164" spans="1:7" x14ac:dyDescent="0.25">
      <c r="A164" s="45"/>
      <c r="B164" s="39" t="str">
        <f>IFERROR(INDEX('Betaald tarief 2023'!B:B,MATCH('Betaald percentage 2023'!A164,'Betaald tarief 2023'!A:A,0)),"")</f>
        <v/>
      </c>
      <c r="C164" s="39" t="str">
        <f>IFERROR(INDEX('Betaald tarief 2023'!C:C,MATCH('Betaald percentage 2023'!A164,'Betaald tarief 2023'!A:A,0)),"")</f>
        <v/>
      </c>
      <c r="D164" s="41" cm="1">
        <f t="array" ref="D164">IFERROR(E164/SUMPRODUCT(('Betaald tarief 2023'!$A$2:$A$100000='Betaald percentage 2023'!A164)*'Betaald tarief 2023'!$H$2:$H$100000*'Betaald tarief 2023'!$O$2:$O$100000),0)</f>
        <v>0</v>
      </c>
      <c r="E164" s="42">
        <f>SUMIFS('Betaald tarief 2023'!G:G,'Betaald tarief 2023'!A:A,'Betaald percentage 2023'!A164)</f>
        <v>0</v>
      </c>
      <c r="F164" s="42">
        <f>SUMIFS('Betaald tarief 2023'!Q:Q,'Betaald tarief 2023'!A:A,'Betaald percentage 2023'!A164)</f>
        <v>0</v>
      </c>
      <c r="G164">
        <f>IFERROR(INDEX(Correcties!B:B,MATCH('Betaald percentage 2023'!A164,Correcties!A:A,0)),"")</f>
        <v>0</v>
      </c>
    </row>
    <row r="165" spans="1:7" x14ac:dyDescent="0.25">
      <c r="A165" s="45"/>
      <c r="B165" s="39" t="str">
        <f>IFERROR(INDEX('Betaald tarief 2023'!B:B,MATCH('Betaald percentage 2023'!A165,'Betaald tarief 2023'!A:A,0)),"")</f>
        <v/>
      </c>
      <c r="C165" s="39" t="str">
        <f>IFERROR(INDEX('Betaald tarief 2023'!C:C,MATCH('Betaald percentage 2023'!A165,'Betaald tarief 2023'!A:A,0)),"")</f>
        <v/>
      </c>
      <c r="D165" s="41" cm="1">
        <f t="array" ref="D165">IFERROR(E165/SUMPRODUCT(('Betaald tarief 2023'!$A$2:$A$100000='Betaald percentage 2023'!A165)*'Betaald tarief 2023'!$H$2:$H$100000*'Betaald tarief 2023'!$O$2:$O$100000),0)</f>
        <v>0</v>
      </c>
      <c r="E165" s="42">
        <f>SUMIFS('Betaald tarief 2023'!G:G,'Betaald tarief 2023'!A:A,'Betaald percentage 2023'!A165)</f>
        <v>0</v>
      </c>
      <c r="F165" s="42">
        <f>SUMIFS('Betaald tarief 2023'!Q:Q,'Betaald tarief 2023'!A:A,'Betaald percentage 2023'!A165)</f>
        <v>0</v>
      </c>
      <c r="G165">
        <f>IFERROR(INDEX(Correcties!B:B,MATCH('Betaald percentage 2023'!A165,Correcties!A:A,0)),"")</f>
        <v>0</v>
      </c>
    </row>
    <row r="166" spans="1:7" x14ac:dyDescent="0.25">
      <c r="A166" s="45"/>
      <c r="B166" s="39" t="str">
        <f>IFERROR(INDEX('Betaald tarief 2023'!B:B,MATCH('Betaald percentage 2023'!A166,'Betaald tarief 2023'!A:A,0)),"")</f>
        <v/>
      </c>
      <c r="C166" s="39" t="str">
        <f>IFERROR(INDEX('Betaald tarief 2023'!C:C,MATCH('Betaald percentage 2023'!A166,'Betaald tarief 2023'!A:A,0)),"")</f>
        <v/>
      </c>
      <c r="D166" s="41" cm="1">
        <f t="array" ref="D166">IFERROR(E166/SUMPRODUCT(('Betaald tarief 2023'!$A$2:$A$100000='Betaald percentage 2023'!A166)*'Betaald tarief 2023'!$H$2:$H$100000*'Betaald tarief 2023'!$O$2:$O$100000),0)</f>
        <v>0</v>
      </c>
      <c r="E166" s="42">
        <f>SUMIFS('Betaald tarief 2023'!G:G,'Betaald tarief 2023'!A:A,'Betaald percentage 2023'!A166)</f>
        <v>0</v>
      </c>
      <c r="F166" s="42">
        <f>SUMIFS('Betaald tarief 2023'!Q:Q,'Betaald tarief 2023'!A:A,'Betaald percentage 2023'!A166)</f>
        <v>0</v>
      </c>
      <c r="G166">
        <f>IFERROR(INDEX(Correcties!B:B,MATCH('Betaald percentage 2023'!A166,Correcties!A:A,0)),"")</f>
        <v>0</v>
      </c>
    </row>
    <row r="167" spans="1:7" x14ac:dyDescent="0.25">
      <c r="A167" s="45"/>
      <c r="B167" s="39" t="str">
        <f>IFERROR(INDEX('Betaald tarief 2023'!B:B,MATCH('Betaald percentage 2023'!A167,'Betaald tarief 2023'!A:A,0)),"")</f>
        <v/>
      </c>
      <c r="C167" s="39" t="str">
        <f>IFERROR(INDEX('Betaald tarief 2023'!C:C,MATCH('Betaald percentage 2023'!A167,'Betaald tarief 2023'!A:A,0)),"")</f>
        <v/>
      </c>
      <c r="D167" s="41" cm="1">
        <f t="array" ref="D167">IFERROR(E167/SUMPRODUCT(('Betaald tarief 2023'!$A$2:$A$100000='Betaald percentage 2023'!A167)*'Betaald tarief 2023'!$H$2:$H$100000*'Betaald tarief 2023'!$O$2:$O$100000),0)</f>
        <v>0</v>
      </c>
      <c r="E167" s="42">
        <f>SUMIFS('Betaald tarief 2023'!G:G,'Betaald tarief 2023'!A:A,'Betaald percentage 2023'!A167)</f>
        <v>0</v>
      </c>
      <c r="F167" s="42">
        <f>SUMIFS('Betaald tarief 2023'!Q:Q,'Betaald tarief 2023'!A:A,'Betaald percentage 2023'!A167)</f>
        <v>0</v>
      </c>
      <c r="G167">
        <f>IFERROR(INDEX(Correcties!B:B,MATCH('Betaald percentage 2023'!A167,Correcties!A:A,0)),"")</f>
        <v>0</v>
      </c>
    </row>
    <row r="168" spans="1:7" x14ac:dyDescent="0.25">
      <c r="A168" s="45"/>
      <c r="B168" s="39" t="str">
        <f>IFERROR(INDEX('Betaald tarief 2023'!B:B,MATCH('Betaald percentage 2023'!A168,'Betaald tarief 2023'!A:A,0)),"")</f>
        <v/>
      </c>
      <c r="C168" s="39" t="str">
        <f>IFERROR(INDEX('Betaald tarief 2023'!C:C,MATCH('Betaald percentage 2023'!A168,'Betaald tarief 2023'!A:A,0)),"")</f>
        <v/>
      </c>
      <c r="D168" s="41" cm="1">
        <f t="array" ref="D168">IFERROR(E168/SUMPRODUCT(('Betaald tarief 2023'!$A$2:$A$100000='Betaald percentage 2023'!A168)*'Betaald tarief 2023'!$H$2:$H$100000*'Betaald tarief 2023'!$O$2:$O$100000),0)</f>
        <v>0</v>
      </c>
      <c r="E168" s="42">
        <f>SUMIFS('Betaald tarief 2023'!G:G,'Betaald tarief 2023'!A:A,'Betaald percentage 2023'!A168)</f>
        <v>0</v>
      </c>
      <c r="F168" s="42">
        <f>SUMIFS('Betaald tarief 2023'!Q:Q,'Betaald tarief 2023'!A:A,'Betaald percentage 2023'!A168)</f>
        <v>0</v>
      </c>
      <c r="G168">
        <f>IFERROR(INDEX(Correcties!B:B,MATCH('Betaald percentage 2023'!A168,Correcties!A:A,0)),"")</f>
        <v>0</v>
      </c>
    </row>
    <row r="169" spans="1:7" x14ac:dyDescent="0.25">
      <c r="A169" s="45"/>
      <c r="B169" s="39" t="str">
        <f>IFERROR(INDEX('Betaald tarief 2023'!B:B,MATCH('Betaald percentage 2023'!A169,'Betaald tarief 2023'!A:A,0)),"")</f>
        <v/>
      </c>
      <c r="C169" s="39" t="str">
        <f>IFERROR(INDEX('Betaald tarief 2023'!C:C,MATCH('Betaald percentage 2023'!A169,'Betaald tarief 2023'!A:A,0)),"")</f>
        <v/>
      </c>
      <c r="D169" s="41" cm="1">
        <f t="array" ref="D169">IFERROR(E169/SUMPRODUCT(('Betaald tarief 2023'!$A$2:$A$100000='Betaald percentage 2023'!A169)*'Betaald tarief 2023'!$H$2:$H$100000*'Betaald tarief 2023'!$O$2:$O$100000),0)</f>
        <v>0</v>
      </c>
      <c r="E169" s="42">
        <f>SUMIFS('Betaald tarief 2023'!G:G,'Betaald tarief 2023'!A:A,'Betaald percentage 2023'!A169)</f>
        <v>0</v>
      </c>
      <c r="F169" s="42">
        <f>SUMIFS('Betaald tarief 2023'!Q:Q,'Betaald tarief 2023'!A:A,'Betaald percentage 2023'!A169)</f>
        <v>0</v>
      </c>
      <c r="G169">
        <f>IFERROR(INDEX(Correcties!B:B,MATCH('Betaald percentage 2023'!A169,Correcties!A:A,0)),"")</f>
        <v>0</v>
      </c>
    </row>
    <row r="170" spans="1:7" x14ac:dyDescent="0.25">
      <c r="A170" s="45"/>
      <c r="B170" s="39" t="str">
        <f>IFERROR(INDEX('Betaald tarief 2023'!B:B,MATCH('Betaald percentage 2023'!A170,'Betaald tarief 2023'!A:A,0)),"")</f>
        <v/>
      </c>
      <c r="C170" s="39" t="str">
        <f>IFERROR(INDEX('Betaald tarief 2023'!C:C,MATCH('Betaald percentage 2023'!A170,'Betaald tarief 2023'!A:A,0)),"")</f>
        <v/>
      </c>
      <c r="D170" s="41" cm="1">
        <f t="array" ref="D170">IFERROR(E170/SUMPRODUCT(('Betaald tarief 2023'!$A$2:$A$100000='Betaald percentage 2023'!A170)*'Betaald tarief 2023'!$H$2:$H$100000*'Betaald tarief 2023'!$O$2:$O$100000),0)</f>
        <v>0</v>
      </c>
      <c r="E170" s="42">
        <f>SUMIFS('Betaald tarief 2023'!G:G,'Betaald tarief 2023'!A:A,'Betaald percentage 2023'!A170)</f>
        <v>0</v>
      </c>
      <c r="F170" s="42">
        <f>SUMIFS('Betaald tarief 2023'!Q:Q,'Betaald tarief 2023'!A:A,'Betaald percentage 2023'!A170)</f>
        <v>0</v>
      </c>
      <c r="G170">
        <f>IFERROR(INDEX(Correcties!B:B,MATCH('Betaald percentage 2023'!A170,Correcties!A:A,0)),"")</f>
        <v>0</v>
      </c>
    </row>
    <row r="171" spans="1:7" x14ac:dyDescent="0.25">
      <c r="A171" s="45"/>
      <c r="B171" s="39" t="str">
        <f>IFERROR(INDEX('Betaald tarief 2023'!B:B,MATCH('Betaald percentage 2023'!A171,'Betaald tarief 2023'!A:A,0)),"")</f>
        <v/>
      </c>
      <c r="C171" s="39" t="str">
        <f>IFERROR(INDEX('Betaald tarief 2023'!C:C,MATCH('Betaald percentage 2023'!A171,'Betaald tarief 2023'!A:A,0)),"")</f>
        <v/>
      </c>
      <c r="D171" s="41" cm="1">
        <f t="array" ref="D171">IFERROR(E171/SUMPRODUCT(('Betaald tarief 2023'!$A$2:$A$100000='Betaald percentage 2023'!A171)*'Betaald tarief 2023'!$H$2:$H$100000*'Betaald tarief 2023'!$O$2:$O$100000),0)</f>
        <v>0</v>
      </c>
      <c r="E171" s="42">
        <f>SUMIFS('Betaald tarief 2023'!G:G,'Betaald tarief 2023'!A:A,'Betaald percentage 2023'!A171)</f>
        <v>0</v>
      </c>
      <c r="F171" s="42">
        <f>SUMIFS('Betaald tarief 2023'!Q:Q,'Betaald tarief 2023'!A:A,'Betaald percentage 2023'!A171)</f>
        <v>0</v>
      </c>
      <c r="G171">
        <f>IFERROR(INDEX(Correcties!B:B,MATCH('Betaald percentage 2023'!A171,Correcties!A:A,0)),"")</f>
        <v>0</v>
      </c>
    </row>
    <row r="172" spans="1:7" x14ac:dyDescent="0.25">
      <c r="A172" s="45"/>
      <c r="B172" s="39" t="str">
        <f>IFERROR(INDEX('Betaald tarief 2023'!B:B,MATCH('Betaald percentage 2023'!A172,'Betaald tarief 2023'!A:A,0)),"")</f>
        <v/>
      </c>
      <c r="C172" s="39" t="str">
        <f>IFERROR(INDEX('Betaald tarief 2023'!C:C,MATCH('Betaald percentage 2023'!A172,'Betaald tarief 2023'!A:A,0)),"")</f>
        <v/>
      </c>
      <c r="D172" s="41" cm="1">
        <f t="array" ref="D172">IFERROR(E172/SUMPRODUCT(('Betaald tarief 2023'!$A$2:$A$100000='Betaald percentage 2023'!A172)*'Betaald tarief 2023'!$H$2:$H$100000*'Betaald tarief 2023'!$O$2:$O$100000),0)</f>
        <v>0</v>
      </c>
      <c r="E172" s="42">
        <f>SUMIFS('Betaald tarief 2023'!G:G,'Betaald tarief 2023'!A:A,'Betaald percentage 2023'!A172)</f>
        <v>0</v>
      </c>
      <c r="F172" s="42">
        <f>SUMIFS('Betaald tarief 2023'!Q:Q,'Betaald tarief 2023'!A:A,'Betaald percentage 2023'!A172)</f>
        <v>0</v>
      </c>
      <c r="G172">
        <f>IFERROR(INDEX(Correcties!B:B,MATCH('Betaald percentage 2023'!A172,Correcties!A:A,0)),"")</f>
        <v>0</v>
      </c>
    </row>
    <row r="173" spans="1:7" x14ac:dyDescent="0.25">
      <c r="A173" s="45"/>
      <c r="B173" s="39" t="str">
        <f>IFERROR(INDEX('Betaald tarief 2023'!B:B,MATCH('Betaald percentage 2023'!A173,'Betaald tarief 2023'!A:A,0)),"")</f>
        <v/>
      </c>
      <c r="C173" s="39" t="str">
        <f>IFERROR(INDEX('Betaald tarief 2023'!C:C,MATCH('Betaald percentage 2023'!A173,'Betaald tarief 2023'!A:A,0)),"")</f>
        <v/>
      </c>
      <c r="D173" s="41" cm="1">
        <f t="array" ref="D173">IFERROR(E173/SUMPRODUCT(('Betaald tarief 2023'!$A$2:$A$100000='Betaald percentage 2023'!A173)*'Betaald tarief 2023'!$H$2:$H$100000*'Betaald tarief 2023'!$O$2:$O$100000),0)</f>
        <v>0</v>
      </c>
      <c r="E173" s="42">
        <f>SUMIFS('Betaald tarief 2023'!G:G,'Betaald tarief 2023'!A:A,'Betaald percentage 2023'!A173)</f>
        <v>0</v>
      </c>
      <c r="F173" s="42">
        <f>SUMIFS('Betaald tarief 2023'!Q:Q,'Betaald tarief 2023'!A:A,'Betaald percentage 2023'!A173)</f>
        <v>0</v>
      </c>
      <c r="G173">
        <f>IFERROR(INDEX(Correcties!B:B,MATCH('Betaald percentage 2023'!A173,Correcties!A:A,0)),"")</f>
        <v>0</v>
      </c>
    </row>
    <row r="174" spans="1:7" x14ac:dyDescent="0.25">
      <c r="A174" s="45"/>
      <c r="B174" s="39" t="str">
        <f>IFERROR(INDEX('Betaald tarief 2023'!B:B,MATCH('Betaald percentage 2023'!A174,'Betaald tarief 2023'!A:A,0)),"")</f>
        <v/>
      </c>
      <c r="C174" s="39" t="str">
        <f>IFERROR(INDEX('Betaald tarief 2023'!C:C,MATCH('Betaald percentage 2023'!A174,'Betaald tarief 2023'!A:A,0)),"")</f>
        <v/>
      </c>
      <c r="D174" s="41" cm="1">
        <f t="array" ref="D174">IFERROR(E174/SUMPRODUCT(('Betaald tarief 2023'!$A$2:$A$100000='Betaald percentage 2023'!A174)*'Betaald tarief 2023'!$H$2:$H$100000*'Betaald tarief 2023'!$O$2:$O$100000),0)</f>
        <v>0</v>
      </c>
      <c r="E174" s="42">
        <f>SUMIFS('Betaald tarief 2023'!G:G,'Betaald tarief 2023'!A:A,'Betaald percentage 2023'!A174)</f>
        <v>0</v>
      </c>
      <c r="F174" s="42">
        <f>SUMIFS('Betaald tarief 2023'!Q:Q,'Betaald tarief 2023'!A:A,'Betaald percentage 2023'!A174)</f>
        <v>0</v>
      </c>
      <c r="G174">
        <f>IFERROR(INDEX(Correcties!B:B,MATCH('Betaald percentage 2023'!A174,Correcties!A:A,0)),"")</f>
        <v>0</v>
      </c>
    </row>
    <row r="175" spans="1:7" x14ac:dyDescent="0.25">
      <c r="A175" s="45"/>
      <c r="B175" s="39" t="str">
        <f>IFERROR(INDEX('Betaald tarief 2023'!B:B,MATCH('Betaald percentage 2023'!A175,'Betaald tarief 2023'!A:A,0)),"")</f>
        <v/>
      </c>
      <c r="C175" s="39" t="str">
        <f>IFERROR(INDEX('Betaald tarief 2023'!C:C,MATCH('Betaald percentage 2023'!A175,'Betaald tarief 2023'!A:A,0)),"")</f>
        <v/>
      </c>
      <c r="D175" s="41" cm="1">
        <f t="array" ref="D175">IFERROR(E175/SUMPRODUCT(('Betaald tarief 2023'!$A$2:$A$100000='Betaald percentage 2023'!A175)*'Betaald tarief 2023'!$H$2:$H$100000*'Betaald tarief 2023'!$O$2:$O$100000),0)</f>
        <v>0</v>
      </c>
      <c r="E175" s="42">
        <f>SUMIFS('Betaald tarief 2023'!G:G,'Betaald tarief 2023'!A:A,'Betaald percentage 2023'!A175)</f>
        <v>0</v>
      </c>
      <c r="F175" s="42">
        <f>SUMIFS('Betaald tarief 2023'!Q:Q,'Betaald tarief 2023'!A:A,'Betaald percentage 2023'!A175)</f>
        <v>0</v>
      </c>
      <c r="G175">
        <f>IFERROR(INDEX(Correcties!B:B,MATCH('Betaald percentage 2023'!A175,Correcties!A:A,0)),"")</f>
        <v>0</v>
      </c>
    </row>
    <row r="176" spans="1:7" x14ac:dyDescent="0.25">
      <c r="A176" s="45"/>
      <c r="B176" s="39" t="str">
        <f>IFERROR(INDEX('Betaald tarief 2023'!B:B,MATCH('Betaald percentage 2023'!A176,'Betaald tarief 2023'!A:A,0)),"")</f>
        <v/>
      </c>
      <c r="C176" s="39" t="str">
        <f>IFERROR(INDEX('Betaald tarief 2023'!C:C,MATCH('Betaald percentage 2023'!A176,'Betaald tarief 2023'!A:A,0)),"")</f>
        <v/>
      </c>
      <c r="D176" s="41" cm="1">
        <f t="array" ref="D176">IFERROR(E176/SUMPRODUCT(('Betaald tarief 2023'!$A$2:$A$100000='Betaald percentage 2023'!A176)*'Betaald tarief 2023'!$H$2:$H$100000*'Betaald tarief 2023'!$O$2:$O$100000),0)</f>
        <v>0</v>
      </c>
      <c r="E176" s="42">
        <f>SUMIFS('Betaald tarief 2023'!G:G,'Betaald tarief 2023'!A:A,'Betaald percentage 2023'!A176)</f>
        <v>0</v>
      </c>
      <c r="F176" s="42">
        <f>SUMIFS('Betaald tarief 2023'!Q:Q,'Betaald tarief 2023'!A:A,'Betaald percentage 2023'!A176)</f>
        <v>0</v>
      </c>
      <c r="G176">
        <f>IFERROR(INDEX(Correcties!B:B,MATCH('Betaald percentage 2023'!A176,Correcties!A:A,0)),"")</f>
        <v>0</v>
      </c>
    </row>
    <row r="177" spans="1:7" x14ac:dyDescent="0.25">
      <c r="A177" s="45"/>
      <c r="B177" s="39" t="str">
        <f>IFERROR(INDEX('Betaald tarief 2023'!B:B,MATCH('Betaald percentage 2023'!A177,'Betaald tarief 2023'!A:A,0)),"")</f>
        <v/>
      </c>
      <c r="C177" s="39" t="str">
        <f>IFERROR(INDEX('Betaald tarief 2023'!C:C,MATCH('Betaald percentage 2023'!A177,'Betaald tarief 2023'!A:A,0)),"")</f>
        <v/>
      </c>
      <c r="D177" s="41" cm="1">
        <f t="array" ref="D177">IFERROR(E177/SUMPRODUCT(('Betaald tarief 2023'!$A$2:$A$100000='Betaald percentage 2023'!A177)*'Betaald tarief 2023'!$H$2:$H$100000*'Betaald tarief 2023'!$O$2:$O$100000),0)</f>
        <v>0</v>
      </c>
      <c r="E177" s="42">
        <f>SUMIFS('Betaald tarief 2023'!G:G,'Betaald tarief 2023'!A:A,'Betaald percentage 2023'!A177)</f>
        <v>0</v>
      </c>
      <c r="F177" s="42">
        <f>SUMIFS('Betaald tarief 2023'!Q:Q,'Betaald tarief 2023'!A:A,'Betaald percentage 2023'!A177)</f>
        <v>0</v>
      </c>
      <c r="G177">
        <f>IFERROR(INDEX(Correcties!B:B,MATCH('Betaald percentage 2023'!A177,Correcties!A:A,0)),"")</f>
        <v>0</v>
      </c>
    </row>
    <row r="178" spans="1:7" x14ac:dyDescent="0.25">
      <c r="A178" s="45"/>
      <c r="B178" s="39" t="str">
        <f>IFERROR(INDEX('Betaald tarief 2023'!B:B,MATCH('Betaald percentage 2023'!A178,'Betaald tarief 2023'!A:A,0)),"")</f>
        <v/>
      </c>
      <c r="C178" s="39" t="str">
        <f>IFERROR(INDEX('Betaald tarief 2023'!C:C,MATCH('Betaald percentage 2023'!A178,'Betaald tarief 2023'!A:A,0)),"")</f>
        <v/>
      </c>
      <c r="D178" s="41" cm="1">
        <f t="array" ref="D178">IFERROR(E178/SUMPRODUCT(('Betaald tarief 2023'!$A$2:$A$100000='Betaald percentage 2023'!A178)*'Betaald tarief 2023'!$H$2:$H$100000*'Betaald tarief 2023'!$O$2:$O$100000),0)</f>
        <v>0</v>
      </c>
      <c r="E178" s="42">
        <f>SUMIFS('Betaald tarief 2023'!G:G,'Betaald tarief 2023'!A:A,'Betaald percentage 2023'!A178)</f>
        <v>0</v>
      </c>
      <c r="F178" s="42">
        <f>SUMIFS('Betaald tarief 2023'!Q:Q,'Betaald tarief 2023'!A:A,'Betaald percentage 2023'!A178)</f>
        <v>0</v>
      </c>
      <c r="G178">
        <f>IFERROR(INDEX(Correcties!B:B,MATCH('Betaald percentage 2023'!A178,Correcties!A:A,0)),"")</f>
        <v>0</v>
      </c>
    </row>
    <row r="179" spans="1:7" x14ac:dyDescent="0.25">
      <c r="A179" s="45"/>
      <c r="B179" s="39" t="str">
        <f>IFERROR(INDEX('Betaald tarief 2023'!B:B,MATCH('Betaald percentage 2023'!A179,'Betaald tarief 2023'!A:A,0)),"")</f>
        <v/>
      </c>
      <c r="C179" s="39" t="str">
        <f>IFERROR(INDEX('Betaald tarief 2023'!C:C,MATCH('Betaald percentage 2023'!A179,'Betaald tarief 2023'!A:A,0)),"")</f>
        <v/>
      </c>
      <c r="D179" s="41" cm="1">
        <f t="array" ref="D179">IFERROR(E179/SUMPRODUCT(('Betaald tarief 2023'!$A$2:$A$100000='Betaald percentage 2023'!A179)*'Betaald tarief 2023'!$H$2:$H$100000*'Betaald tarief 2023'!$O$2:$O$100000),0)</f>
        <v>0</v>
      </c>
      <c r="E179" s="42">
        <f>SUMIFS('Betaald tarief 2023'!G:G,'Betaald tarief 2023'!A:A,'Betaald percentage 2023'!A179)</f>
        <v>0</v>
      </c>
      <c r="F179" s="42">
        <f>SUMIFS('Betaald tarief 2023'!Q:Q,'Betaald tarief 2023'!A:A,'Betaald percentage 2023'!A179)</f>
        <v>0</v>
      </c>
      <c r="G179">
        <f>IFERROR(INDEX(Correcties!B:B,MATCH('Betaald percentage 2023'!A179,Correcties!A:A,0)),"")</f>
        <v>0</v>
      </c>
    </row>
    <row r="180" spans="1:7" x14ac:dyDescent="0.25">
      <c r="A180" s="45"/>
      <c r="B180" s="39" t="str">
        <f>IFERROR(INDEX('Betaald tarief 2023'!B:B,MATCH('Betaald percentage 2023'!A180,'Betaald tarief 2023'!A:A,0)),"")</f>
        <v/>
      </c>
      <c r="C180" s="39" t="str">
        <f>IFERROR(INDEX('Betaald tarief 2023'!C:C,MATCH('Betaald percentage 2023'!A180,'Betaald tarief 2023'!A:A,0)),"")</f>
        <v/>
      </c>
      <c r="D180" s="41" cm="1">
        <f t="array" ref="D180">IFERROR(E180/SUMPRODUCT(('Betaald tarief 2023'!$A$2:$A$100000='Betaald percentage 2023'!A180)*'Betaald tarief 2023'!$H$2:$H$100000*'Betaald tarief 2023'!$O$2:$O$100000),0)</f>
        <v>0</v>
      </c>
      <c r="E180" s="42">
        <f>SUMIFS('Betaald tarief 2023'!G:G,'Betaald tarief 2023'!A:A,'Betaald percentage 2023'!A180)</f>
        <v>0</v>
      </c>
      <c r="F180" s="42">
        <f>SUMIFS('Betaald tarief 2023'!Q:Q,'Betaald tarief 2023'!A:A,'Betaald percentage 2023'!A180)</f>
        <v>0</v>
      </c>
      <c r="G180">
        <f>IFERROR(INDEX(Correcties!B:B,MATCH('Betaald percentage 2023'!A180,Correcties!A:A,0)),"")</f>
        <v>0</v>
      </c>
    </row>
    <row r="181" spans="1:7" x14ac:dyDescent="0.25">
      <c r="A181" s="45"/>
      <c r="B181" s="39" t="str">
        <f>IFERROR(INDEX('Betaald tarief 2023'!B:B,MATCH('Betaald percentage 2023'!A181,'Betaald tarief 2023'!A:A,0)),"")</f>
        <v/>
      </c>
      <c r="C181" s="39" t="str">
        <f>IFERROR(INDEX('Betaald tarief 2023'!C:C,MATCH('Betaald percentage 2023'!A181,'Betaald tarief 2023'!A:A,0)),"")</f>
        <v/>
      </c>
      <c r="D181" s="41" cm="1">
        <f t="array" ref="D181">IFERROR(E181/SUMPRODUCT(('Betaald tarief 2023'!$A$2:$A$100000='Betaald percentage 2023'!A181)*'Betaald tarief 2023'!$H$2:$H$100000*'Betaald tarief 2023'!$O$2:$O$100000),0)</f>
        <v>0</v>
      </c>
      <c r="E181" s="42">
        <f>SUMIFS('Betaald tarief 2023'!G:G,'Betaald tarief 2023'!A:A,'Betaald percentage 2023'!A181)</f>
        <v>0</v>
      </c>
      <c r="F181" s="42">
        <f>SUMIFS('Betaald tarief 2023'!Q:Q,'Betaald tarief 2023'!A:A,'Betaald percentage 2023'!A181)</f>
        <v>0</v>
      </c>
      <c r="G181">
        <f>IFERROR(INDEX(Correcties!B:B,MATCH('Betaald percentage 2023'!A181,Correcties!A:A,0)),"")</f>
        <v>0</v>
      </c>
    </row>
    <row r="182" spans="1:7" x14ac:dyDescent="0.25">
      <c r="A182" s="45"/>
      <c r="B182" s="39" t="str">
        <f>IFERROR(INDEX('Betaald tarief 2023'!B:B,MATCH('Betaald percentage 2023'!A182,'Betaald tarief 2023'!A:A,0)),"")</f>
        <v/>
      </c>
      <c r="C182" s="39" t="str">
        <f>IFERROR(INDEX('Betaald tarief 2023'!C:C,MATCH('Betaald percentage 2023'!A182,'Betaald tarief 2023'!A:A,0)),"")</f>
        <v/>
      </c>
      <c r="D182" s="41" cm="1">
        <f t="array" ref="D182">IFERROR(E182/SUMPRODUCT(('Betaald tarief 2023'!$A$2:$A$100000='Betaald percentage 2023'!A182)*'Betaald tarief 2023'!$H$2:$H$100000*'Betaald tarief 2023'!$O$2:$O$100000),0)</f>
        <v>0</v>
      </c>
      <c r="E182" s="42">
        <f>SUMIFS('Betaald tarief 2023'!G:G,'Betaald tarief 2023'!A:A,'Betaald percentage 2023'!A182)</f>
        <v>0</v>
      </c>
      <c r="F182" s="42">
        <f>SUMIFS('Betaald tarief 2023'!Q:Q,'Betaald tarief 2023'!A:A,'Betaald percentage 2023'!A182)</f>
        <v>0</v>
      </c>
      <c r="G182">
        <f>IFERROR(INDEX(Correcties!B:B,MATCH('Betaald percentage 2023'!A182,Correcties!A:A,0)),"")</f>
        <v>0</v>
      </c>
    </row>
    <row r="183" spans="1:7" x14ac:dyDescent="0.25">
      <c r="A183" s="45"/>
      <c r="B183" s="39" t="str">
        <f>IFERROR(INDEX('Betaald tarief 2023'!B:B,MATCH('Betaald percentage 2023'!A183,'Betaald tarief 2023'!A:A,0)),"")</f>
        <v/>
      </c>
      <c r="C183" s="39" t="str">
        <f>IFERROR(INDEX('Betaald tarief 2023'!C:C,MATCH('Betaald percentage 2023'!A183,'Betaald tarief 2023'!A:A,0)),"")</f>
        <v/>
      </c>
      <c r="D183" s="41" cm="1">
        <f t="array" ref="D183">IFERROR(E183/SUMPRODUCT(('Betaald tarief 2023'!$A$2:$A$100000='Betaald percentage 2023'!A183)*'Betaald tarief 2023'!$H$2:$H$100000*'Betaald tarief 2023'!$O$2:$O$100000),0)</f>
        <v>0</v>
      </c>
      <c r="E183" s="42">
        <f>SUMIFS('Betaald tarief 2023'!G:G,'Betaald tarief 2023'!A:A,'Betaald percentage 2023'!A183)</f>
        <v>0</v>
      </c>
      <c r="F183" s="42">
        <f>SUMIFS('Betaald tarief 2023'!Q:Q,'Betaald tarief 2023'!A:A,'Betaald percentage 2023'!A183)</f>
        <v>0</v>
      </c>
      <c r="G183">
        <f>IFERROR(INDEX(Correcties!B:B,MATCH('Betaald percentage 2023'!A183,Correcties!A:A,0)),"")</f>
        <v>0</v>
      </c>
    </row>
    <row r="184" spans="1:7" x14ac:dyDescent="0.25">
      <c r="A184" s="45"/>
      <c r="B184" s="39" t="str">
        <f>IFERROR(INDEX('Betaald tarief 2023'!B:B,MATCH('Betaald percentage 2023'!A184,'Betaald tarief 2023'!A:A,0)),"")</f>
        <v/>
      </c>
      <c r="C184" s="39" t="str">
        <f>IFERROR(INDEX('Betaald tarief 2023'!C:C,MATCH('Betaald percentage 2023'!A184,'Betaald tarief 2023'!A:A,0)),"")</f>
        <v/>
      </c>
      <c r="D184" s="41" cm="1">
        <f t="array" ref="D184">IFERROR(E184/SUMPRODUCT(('Betaald tarief 2023'!$A$2:$A$100000='Betaald percentage 2023'!A184)*'Betaald tarief 2023'!$H$2:$H$100000*'Betaald tarief 2023'!$O$2:$O$100000),0)</f>
        <v>0</v>
      </c>
      <c r="E184" s="42">
        <f>SUMIFS('Betaald tarief 2023'!G:G,'Betaald tarief 2023'!A:A,'Betaald percentage 2023'!A184)</f>
        <v>0</v>
      </c>
      <c r="F184" s="42">
        <f>SUMIFS('Betaald tarief 2023'!Q:Q,'Betaald tarief 2023'!A:A,'Betaald percentage 2023'!A184)</f>
        <v>0</v>
      </c>
      <c r="G184">
        <f>IFERROR(INDEX(Correcties!B:B,MATCH('Betaald percentage 2023'!A184,Correcties!A:A,0)),"")</f>
        <v>0</v>
      </c>
    </row>
    <row r="185" spans="1:7" x14ac:dyDescent="0.25">
      <c r="A185" s="45"/>
      <c r="B185" s="39" t="str">
        <f>IFERROR(INDEX('Betaald tarief 2023'!B:B,MATCH('Betaald percentage 2023'!A185,'Betaald tarief 2023'!A:A,0)),"")</f>
        <v/>
      </c>
      <c r="C185" s="39" t="str">
        <f>IFERROR(INDEX('Betaald tarief 2023'!C:C,MATCH('Betaald percentage 2023'!A185,'Betaald tarief 2023'!A:A,0)),"")</f>
        <v/>
      </c>
      <c r="D185" s="41" cm="1">
        <f t="array" ref="D185">IFERROR(E185/SUMPRODUCT(('Betaald tarief 2023'!$A$2:$A$100000='Betaald percentage 2023'!A185)*'Betaald tarief 2023'!$H$2:$H$100000*'Betaald tarief 2023'!$O$2:$O$100000),0)</f>
        <v>0</v>
      </c>
      <c r="E185" s="42">
        <f>SUMIFS('Betaald tarief 2023'!G:G,'Betaald tarief 2023'!A:A,'Betaald percentage 2023'!A185)</f>
        <v>0</v>
      </c>
      <c r="F185" s="42">
        <f>SUMIFS('Betaald tarief 2023'!Q:Q,'Betaald tarief 2023'!A:A,'Betaald percentage 2023'!A185)</f>
        <v>0</v>
      </c>
      <c r="G185">
        <f>IFERROR(INDEX(Correcties!B:B,MATCH('Betaald percentage 2023'!A185,Correcties!A:A,0)),"")</f>
        <v>0</v>
      </c>
    </row>
    <row r="186" spans="1:7" x14ac:dyDescent="0.25">
      <c r="A186" s="45"/>
      <c r="B186" s="39" t="str">
        <f>IFERROR(INDEX('Betaald tarief 2023'!B:B,MATCH('Betaald percentage 2023'!A186,'Betaald tarief 2023'!A:A,0)),"")</f>
        <v/>
      </c>
      <c r="C186" s="39" t="str">
        <f>IFERROR(INDEX('Betaald tarief 2023'!C:C,MATCH('Betaald percentage 2023'!A186,'Betaald tarief 2023'!A:A,0)),"")</f>
        <v/>
      </c>
      <c r="D186" s="41" cm="1">
        <f t="array" ref="D186">IFERROR(E186/SUMPRODUCT(('Betaald tarief 2023'!$A$2:$A$100000='Betaald percentage 2023'!A186)*'Betaald tarief 2023'!$H$2:$H$100000*'Betaald tarief 2023'!$O$2:$O$100000),0)</f>
        <v>0</v>
      </c>
      <c r="E186" s="42">
        <f>SUMIFS('Betaald tarief 2023'!G:G,'Betaald tarief 2023'!A:A,'Betaald percentage 2023'!A186)</f>
        <v>0</v>
      </c>
      <c r="F186" s="42">
        <f>SUMIFS('Betaald tarief 2023'!Q:Q,'Betaald tarief 2023'!A:A,'Betaald percentage 2023'!A186)</f>
        <v>0</v>
      </c>
      <c r="G186">
        <f>IFERROR(INDEX(Correcties!B:B,MATCH('Betaald percentage 2023'!A186,Correcties!A:A,0)),"")</f>
        <v>0</v>
      </c>
    </row>
    <row r="187" spans="1:7" x14ac:dyDescent="0.25">
      <c r="A187" s="45"/>
      <c r="B187" s="39" t="str">
        <f>IFERROR(INDEX('Betaald tarief 2023'!B:B,MATCH('Betaald percentage 2023'!A187,'Betaald tarief 2023'!A:A,0)),"")</f>
        <v/>
      </c>
      <c r="C187" s="39" t="str">
        <f>IFERROR(INDEX('Betaald tarief 2023'!C:C,MATCH('Betaald percentage 2023'!A187,'Betaald tarief 2023'!A:A,0)),"")</f>
        <v/>
      </c>
      <c r="D187" s="41" cm="1">
        <f t="array" ref="D187">IFERROR(E187/SUMPRODUCT(('Betaald tarief 2023'!$A$2:$A$100000='Betaald percentage 2023'!A187)*'Betaald tarief 2023'!$H$2:$H$100000*'Betaald tarief 2023'!$O$2:$O$100000),0)</f>
        <v>0</v>
      </c>
      <c r="E187" s="42">
        <f>SUMIFS('Betaald tarief 2023'!G:G,'Betaald tarief 2023'!A:A,'Betaald percentage 2023'!A187)</f>
        <v>0</v>
      </c>
      <c r="F187" s="42">
        <f>SUMIFS('Betaald tarief 2023'!Q:Q,'Betaald tarief 2023'!A:A,'Betaald percentage 2023'!A187)</f>
        <v>0</v>
      </c>
      <c r="G187">
        <f>IFERROR(INDEX(Correcties!B:B,MATCH('Betaald percentage 2023'!A187,Correcties!A:A,0)),"")</f>
        <v>0</v>
      </c>
    </row>
    <row r="188" spans="1:7" x14ac:dyDescent="0.25">
      <c r="A188" s="45"/>
      <c r="B188" s="39" t="str">
        <f>IFERROR(INDEX('Betaald tarief 2023'!B:B,MATCH('Betaald percentage 2023'!A188,'Betaald tarief 2023'!A:A,0)),"")</f>
        <v/>
      </c>
      <c r="C188" s="39" t="str">
        <f>IFERROR(INDEX('Betaald tarief 2023'!C:C,MATCH('Betaald percentage 2023'!A188,'Betaald tarief 2023'!A:A,0)),"")</f>
        <v/>
      </c>
      <c r="D188" s="41" cm="1">
        <f t="array" ref="D188">IFERROR(E188/SUMPRODUCT(('Betaald tarief 2023'!$A$2:$A$100000='Betaald percentage 2023'!A188)*'Betaald tarief 2023'!$H$2:$H$100000*'Betaald tarief 2023'!$O$2:$O$100000),0)</f>
        <v>0</v>
      </c>
      <c r="E188" s="42">
        <f>SUMIFS('Betaald tarief 2023'!G:G,'Betaald tarief 2023'!A:A,'Betaald percentage 2023'!A188)</f>
        <v>0</v>
      </c>
      <c r="F188" s="42">
        <f>SUMIFS('Betaald tarief 2023'!Q:Q,'Betaald tarief 2023'!A:A,'Betaald percentage 2023'!A188)</f>
        <v>0</v>
      </c>
      <c r="G188">
        <f>IFERROR(INDEX(Correcties!B:B,MATCH('Betaald percentage 2023'!A188,Correcties!A:A,0)),"")</f>
        <v>0</v>
      </c>
    </row>
    <row r="189" spans="1:7" x14ac:dyDescent="0.25">
      <c r="A189" s="45"/>
      <c r="B189" s="39" t="str">
        <f>IFERROR(INDEX('Betaald tarief 2023'!B:B,MATCH('Betaald percentage 2023'!A189,'Betaald tarief 2023'!A:A,0)),"")</f>
        <v/>
      </c>
      <c r="C189" s="39" t="str">
        <f>IFERROR(INDEX('Betaald tarief 2023'!C:C,MATCH('Betaald percentage 2023'!A189,'Betaald tarief 2023'!A:A,0)),"")</f>
        <v/>
      </c>
      <c r="D189" s="41" cm="1">
        <f t="array" ref="D189">IFERROR(E189/SUMPRODUCT(('Betaald tarief 2023'!$A$2:$A$100000='Betaald percentage 2023'!A189)*'Betaald tarief 2023'!$H$2:$H$100000*'Betaald tarief 2023'!$O$2:$O$100000),0)</f>
        <v>0</v>
      </c>
      <c r="E189" s="42">
        <f>SUMIFS('Betaald tarief 2023'!G:G,'Betaald tarief 2023'!A:A,'Betaald percentage 2023'!A189)</f>
        <v>0</v>
      </c>
      <c r="F189" s="42">
        <f>SUMIFS('Betaald tarief 2023'!Q:Q,'Betaald tarief 2023'!A:A,'Betaald percentage 2023'!A189)</f>
        <v>0</v>
      </c>
      <c r="G189">
        <f>IFERROR(INDEX(Correcties!B:B,MATCH('Betaald percentage 2023'!A189,Correcties!A:A,0)),"")</f>
        <v>0</v>
      </c>
    </row>
    <row r="190" spans="1:7" x14ac:dyDescent="0.25">
      <c r="A190" s="45"/>
      <c r="B190" s="39" t="str">
        <f>IFERROR(INDEX('Betaald tarief 2023'!B:B,MATCH('Betaald percentage 2023'!A190,'Betaald tarief 2023'!A:A,0)),"")</f>
        <v/>
      </c>
      <c r="C190" s="39" t="str">
        <f>IFERROR(INDEX('Betaald tarief 2023'!C:C,MATCH('Betaald percentage 2023'!A190,'Betaald tarief 2023'!A:A,0)),"")</f>
        <v/>
      </c>
      <c r="D190" s="41" cm="1">
        <f t="array" ref="D190">IFERROR(E190/SUMPRODUCT(('Betaald tarief 2023'!$A$2:$A$100000='Betaald percentage 2023'!A190)*'Betaald tarief 2023'!$H$2:$H$100000*'Betaald tarief 2023'!$O$2:$O$100000),0)</f>
        <v>0</v>
      </c>
      <c r="E190" s="42">
        <f>SUMIFS('Betaald tarief 2023'!G:G,'Betaald tarief 2023'!A:A,'Betaald percentage 2023'!A190)</f>
        <v>0</v>
      </c>
      <c r="F190" s="42">
        <f>SUMIFS('Betaald tarief 2023'!Q:Q,'Betaald tarief 2023'!A:A,'Betaald percentage 2023'!A190)</f>
        <v>0</v>
      </c>
      <c r="G190">
        <f>IFERROR(INDEX(Correcties!B:B,MATCH('Betaald percentage 2023'!A190,Correcties!A:A,0)),"")</f>
        <v>0</v>
      </c>
    </row>
    <row r="191" spans="1:7" x14ac:dyDescent="0.25">
      <c r="A191" s="45"/>
      <c r="B191" s="39" t="str">
        <f>IFERROR(INDEX('Betaald tarief 2023'!B:B,MATCH('Betaald percentage 2023'!A191,'Betaald tarief 2023'!A:A,0)),"")</f>
        <v/>
      </c>
      <c r="C191" s="39" t="str">
        <f>IFERROR(INDEX('Betaald tarief 2023'!C:C,MATCH('Betaald percentage 2023'!A191,'Betaald tarief 2023'!A:A,0)),"")</f>
        <v/>
      </c>
      <c r="D191" s="41" cm="1">
        <f t="array" ref="D191">IFERROR(E191/SUMPRODUCT(('Betaald tarief 2023'!$A$2:$A$100000='Betaald percentage 2023'!A191)*'Betaald tarief 2023'!$H$2:$H$100000*'Betaald tarief 2023'!$O$2:$O$100000),0)</f>
        <v>0</v>
      </c>
      <c r="E191" s="42">
        <f>SUMIFS('Betaald tarief 2023'!G:G,'Betaald tarief 2023'!A:A,'Betaald percentage 2023'!A191)</f>
        <v>0</v>
      </c>
      <c r="F191" s="42">
        <f>SUMIFS('Betaald tarief 2023'!Q:Q,'Betaald tarief 2023'!A:A,'Betaald percentage 2023'!A191)</f>
        <v>0</v>
      </c>
      <c r="G191">
        <f>IFERROR(INDEX(Correcties!B:B,MATCH('Betaald percentage 2023'!A191,Correcties!A:A,0)),"")</f>
        <v>0</v>
      </c>
    </row>
    <row r="192" spans="1:7" x14ac:dyDescent="0.25">
      <c r="A192" s="45"/>
      <c r="B192" s="39" t="str">
        <f>IFERROR(INDEX('Betaald tarief 2023'!B:B,MATCH('Betaald percentage 2023'!A192,'Betaald tarief 2023'!A:A,0)),"")</f>
        <v/>
      </c>
      <c r="C192" s="39" t="str">
        <f>IFERROR(INDEX('Betaald tarief 2023'!C:C,MATCH('Betaald percentage 2023'!A192,'Betaald tarief 2023'!A:A,0)),"")</f>
        <v/>
      </c>
      <c r="D192" s="41" cm="1">
        <f t="array" ref="D192">IFERROR(E192/SUMPRODUCT(('Betaald tarief 2023'!$A$2:$A$100000='Betaald percentage 2023'!A192)*'Betaald tarief 2023'!$H$2:$H$100000*'Betaald tarief 2023'!$O$2:$O$100000),0)</f>
        <v>0</v>
      </c>
      <c r="E192" s="42">
        <f>SUMIFS('Betaald tarief 2023'!G:G,'Betaald tarief 2023'!A:A,'Betaald percentage 2023'!A192)</f>
        <v>0</v>
      </c>
      <c r="F192" s="42">
        <f>SUMIFS('Betaald tarief 2023'!Q:Q,'Betaald tarief 2023'!A:A,'Betaald percentage 2023'!A192)</f>
        <v>0</v>
      </c>
      <c r="G192">
        <f>IFERROR(INDEX(Correcties!B:B,MATCH('Betaald percentage 2023'!A192,Correcties!A:A,0)),"")</f>
        <v>0</v>
      </c>
    </row>
    <row r="193" spans="1:7" x14ac:dyDescent="0.25">
      <c r="A193" s="45"/>
      <c r="B193" s="39" t="str">
        <f>IFERROR(INDEX('Betaald tarief 2023'!B:B,MATCH('Betaald percentage 2023'!A193,'Betaald tarief 2023'!A:A,0)),"")</f>
        <v/>
      </c>
      <c r="C193" s="39" t="str">
        <f>IFERROR(INDEX('Betaald tarief 2023'!C:C,MATCH('Betaald percentage 2023'!A193,'Betaald tarief 2023'!A:A,0)),"")</f>
        <v/>
      </c>
      <c r="D193" s="41" cm="1">
        <f t="array" ref="D193">IFERROR(E193/SUMPRODUCT(('Betaald tarief 2023'!$A$2:$A$100000='Betaald percentage 2023'!A193)*'Betaald tarief 2023'!$H$2:$H$100000*'Betaald tarief 2023'!$O$2:$O$100000),0)</f>
        <v>0</v>
      </c>
      <c r="E193" s="42">
        <f>SUMIFS('Betaald tarief 2023'!G:G,'Betaald tarief 2023'!A:A,'Betaald percentage 2023'!A193)</f>
        <v>0</v>
      </c>
      <c r="F193" s="42">
        <f>SUMIFS('Betaald tarief 2023'!Q:Q,'Betaald tarief 2023'!A:A,'Betaald percentage 2023'!A193)</f>
        <v>0</v>
      </c>
      <c r="G193">
        <f>IFERROR(INDEX(Correcties!B:B,MATCH('Betaald percentage 2023'!A193,Correcties!A:A,0)),"")</f>
        <v>0</v>
      </c>
    </row>
    <row r="194" spans="1:7" x14ac:dyDescent="0.25">
      <c r="A194" s="45"/>
      <c r="B194" s="39" t="str">
        <f>IFERROR(INDEX('Betaald tarief 2023'!B:B,MATCH('Betaald percentage 2023'!A194,'Betaald tarief 2023'!A:A,0)),"")</f>
        <v/>
      </c>
      <c r="C194" s="39" t="str">
        <f>IFERROR(INDEX('Betaald tarief 2023'!C:C,MATCH('Betaald percentage 2023'!A194,'Betaald tarief 2023'!A:A,0)),"")</f>
        <v/>
      </c>
      <c r="D194" s="41" cm="1">
        <f t="array" ref="D194">IFERROR(E194/SUMPRODUCT(('Betaald tarief 2023'!$A$2:$A$100000='Betaald percentage 2023'!A194)*'Betaald tarief 2023'!$H$2:$H$100000*'Betaald tarief 2023'!$O$2:$O$100000),0)</f>
        <v>0</v>
      </c>
      <c r="E194" s="42">
        <f>SUMIFS('Betaald tarief 2023'!G:G,'Betaald tarief 2023'!A:A,'Betaald percentage 2023'!A194)</f>
        <v>0</v>
      </c>
      <c r="F194" s="42">
        <f>SUMIFS('Betaald tarief 2023'!Q:Q,'Betaald tarief 2023'!A:A,'Betaald percentage 2023'!A194)</f>
        <v>0</v>
      </c>
      <c r="G194">
        <f>IFERROR(INDEX(Correcties!B:B,MATCH('Betaald percentage 2023'!A194,Correcties!A:A,0)),"")</f>
        <v>0</v>
      </c>
    </row>
    <row r="195" spans="1:7" x14ac:dyDescent="0.25">
      <c r="A195" s="45"/>
      <c r="B195" s="39" t="str">
        <f>IFERROR(INDEX('Betaald tarief 2023'!B:B,MATCH('Betaald percentage 2023'!A195,'Betaald tarief 2023'!A:A,0)),"")</f>
        <v/>
      </c>
      <c r="C195" s="39" t="str">
        <f>IFERROR(INDEX('Betaald tarief 2023'!C:C,MATCH('Betaald percentage 2023'!A195,'Betaald tarief 2023'!A:A,0)),"")</f>
        <v/>
      </c>
      <c r="D195" s="41" cm="1">
        <f t="array" ref="D195">IFERROR(E195/SUMPRODUCT(('Betaald tarief 2023'!$A$2:$A$100000='Betaald percentage 2023'!A195)*'Betaald tarief 2023'!$H$2:$H$100000*'Betaald tarief 2023'!$O$2:$O$100000),0)</f>
        <v>0</v>
      </c>
      <c r="E195" s="42">
        <f>SUMIFS('Betaald tarief 2023'!G:G,'Betaald tarief 2023'!A:A,'Betaald percentage 2023'!A195)</f>
        <v>0</v>
      </c>
      <c r="F195" s="42">
        <f>SUMIFS('Betaald tarief 2023'!Q:Q,'Betaald tarief 2023'!A:A,'Betaald percentage 2023'!A195)</f>
        <v>0</v>
      </c>
      <c r="G195">
        <f>IFERROR(INDEX(Correcties!B:B,MATCH('Betaald percentage 2023'!A195,Correcties!A:A,0)),"")</f>
        <v>0</v>
      </c>
    </row>
    <row r="196" spans="1:7" x14ac:dyDescent="0.25">
      <c r="A196" s="45"/>
      <c r="B196" s="39" t="str">
        <f>IFERROR(INDEX('Betaald tarief 2023'!B:B,MATCH('Betaald percentage 2023'!A196,'Betaald tarief 2023'!A:A,0)),"")</f>
        <v/>
      </c>
      <c r="C196" s="39" t="str">
        <f>IFERROR(INDEX('Betaald tarief 2023'!C:C,MATCH('Betaald percentage 2023'!A196,'Betaald tarief 2023'!A:A,0)),"")</f>
        <v/>
      </c>
      <c r="D196" s="41" cm="1">
        <f t="array" ref="D196">IFERROR(E196/SUMPRODUCT(('Betaald tarief 2023'!$A$2:$A$100000='Betaald percentage 2023'!A196)*'Betaald tarief 2023'!$H$2:$H$100000*'Betaald tarief 2023'!$O$2:$O$100000),0)</f>
        <v>0</v>
      </c>
      <c r="E196" s="42">
        <f>SUMIFS('Betaald tarief 2023'!G:G,'Betaald tarief 2023'!A:A,'Betaald percentage 2023'!A196)</f>
        <v>0</v>
      </c>
      <c r="F196" s="42">
        <f>SUMIFS('Betaald tarief 2023'!Q:Q,'Betaald tarief 2023'!A:A,'Betaald percentage 2023'!A196)</f>
        <v>0</v>
      </c>
      <c r="G196">
        <f>IFERROR(INDEX(Correcties!B:B,MATCH('Betaald percentage 2023'!A196,Correcties!A:A,0)),"")</f>
        <v>0</v>
      </c>
    </row>
    <row r="197" spans="1:7" x14ac:dyDescent="0.25">
      <c r="A197" s="45"/>
      <c r="B197" s="39" t="str">
        <f>IFERROR(INDEX('Betaald tarief 2023'!B:B,MATCH('Betaald percentage 2023'!A197,'Betaald tarief 2023'!A:A,0)),"")</f>
        <v/>
      </c>
      <c r="C197" s="39" t="str">
        <f>IFERROR(INDEX('Betaald tarief 2023'!C:C,MATCH('Betaald percentage 2023'!A197,'Betaald tarief 2023'!A:A,0)),"")</f>
        <v/>
      </c>
      <c r="D197" s="41" cm="1">
        <f t="array" ref="D197">IFERROR(E197/SUMPRODUCT(('Betaald tarief 2023'!$A$2:$A$100000='Betaald percentage 2023'!A197)*'Betaald tarief 2023'!$H$2:$H$100000*'Betaald tarief 2023'!$O$2:$O$100000),0)</f>
        <v>0</v>
      </c>
      <c r="E197" s="42">
        <f>SUMIFS('Betaald tarief 2023'!G:G,'Betaald tarief 2023'!A:A,'Betaald percentage 2023'!A197)</f>
        <v>0</v>
      </c>
      <c r="F197" s="42">
        <f>SUMIFS('Betaald tarief 2023'!Q:Q,'Betaald tarief 2023'!A:A,'Betaald percentage 2023'!A197)</f>
        <v>0</v>
      </c>
      <c r="G197">
        <f>IFERROR(INDEX(Correcties!B:B,MATCH('Betaald percentage 2023'!A197,Correcties!A:A,0)),"")</f>
        <v>0</v>
      </c>
    </row>
    <row r="198" spans="1:7" x14ac:dyDescent="0.25">
      <c r="A198" s="45"/>
      <c r="B198" s="39" t="str">
        <f>IFERROR(INDEX('Betaald tarief 2023'!B:B,MATCH('Betaald percentage 2023'!A198,'Betaald tarief 2023'!A:A,0)),"")</f>
        <v/>
      </c>
      <c r="C198" s="39" t="str">
        <f>IFERROR(INDEX('Betaald tarief 2023'!C:C,MATCH('Betaald percentage 2023'!A198,'Betaald tarief 2023'!A:A,0)),"")</f>
        <v/>
      </c>
      <c r="D198" s="41" cm="1">
        <f t="array" ref="D198">IFERROR(E198/SUMPRODUCT(('Betaald tarief 2023'!$A$2:$A$100000='Betaald percentage 2023'!A198)*'Betaald tarief 2023'!$H$2:$H$100000*'Betaald tarief 2023'!$O$2:$O$100000),0)</f>
        <v>0</v>
      </c>
      <c r="E198" s="42">
        <f>SUMIFS('Betaald tarief 2023'!G:G,'Betaald tarief 2023'!A:A,'Betaald percentage 2023'!A198)</f>
        <v>0</v>
      </c>
      <c r="F198" s="42">
        <f>SUMIFS('Betaald tarief 2023'!Q:Q,'Betaald tarief 2023'!A:A,'Betaald percentage 2023'!A198)</f>
        <v>0</v>
      </c>
      <c r="G198">
        <f>IFERROR(INDEX(Correcties!B:B,MATCH('Betaald percentage 2023'!A198,Correcties!A:A,0)),"")</f>
        <v>0</v>
      </c>
    </row>
    <row r="199" spans="1:7" x14ac:dyDescent="0.25">
      <c r="A199" s="45"/>
      <c r="B199" s="39" t="str">
        <f>IFERROR(INDEX('Betaald tarief 2023'!B:B,MATCH('Betaald percentage 2023'!A199,'Betaald tarief 2023'!A:A,0)),"")</f>
        <v/>
      </c>
      <c r="C199" s="39" t="str">
        <f>IFERROR(INDEX('Betaald tarief 2023'!C:C,MATCH('Betaald percentage 2023'!A199,'Betaald tarief 2023'!A:A,0)),"")</f>
        <v/>
      </c>
      <c r="D199" s="41" cm="1">
        <f t="array" ref="D199">IFERROR(E199/SUMPRODUCT(('Betaald tarief 2023'!$A$2:$A$100000='Betaald percentage 2023'!A199)*'Betaald tarief 2023'!$H$2:$H$100000*'Betaald tarief 2023'!$O$2:$O$100000),0)</f>
        <v>0</v>
      </c>
      <c r="E199" s="42">
        <f>SUMIFS('Betaald tarief 2023'!G:G,'Betaald tarief 2023'!A:A,'Betaald percentage 2023'!A199)</f>
        <v>0</v>
      </c>
      <c r="F199" s="42">
        <f>SUMIFS('Betaald tarief 2023'!Q:Q,'Betaald tarief 2023'!A:A,'Betaald percentage 2023'!A199)</f>
        <v>0</v>
      </c>
      <c r="G199">
        <f>IFERROR(INDEX(Correcties!B:B,MATCH('Betaald percentage 2023'!A199,Correcties!A:A,0)),"")</f>
        <v>0</v>
      </c>
    </row>
    <row r="200" spans="1:7" x14ac:dyDescent="0.25">
      <c r="A200" s="45"/>
      <c r="B200" s="39" t="str">
        <f>IFERROR(INDEX('Betaald tarief 2023'!B:B,MATCH('Betaald percentage 2023'!A200,'Betaald tarief 2023'!A:A,0)),"")</f>
        <v/>
      </c>
      <c r="C200" s="39" t="str">
        <f>IFERROR(INDEX('Betaald tarief 2023'!C:C,MATCH('Betaald percentage 2023'!A200,'Betaald tarief 2023'!A:A,0)),"")</f>
        <v/>
      </c>
      <c r="D200" s="41" cm="1">
        <f t="array" ref="D200">IFERROR(E200/SUMPRODUCT(('Betaald tarief 2023'!$A$2:$A$100000='Betaald percentage 2023'!A200)*'Betaald tarief 2023'!$H$2:$H$100000*'Betaald tarief 2023'!$O$2:$O$100000),0)</f>
        <v>0</v>
      </c>
      <c r="E200" s="42">
        <f>SUMIFS('Betaald tarief 2023'!G:G,'Betaald tarief 2023'!A:A,'Betaald percentage 2023'!A200)</f>
        <v>0</v>
      </c>
      <c r="F200" s="42">
        <f>SUMIFS('Betaald tarief 2023'!Q:Q,'Betaald tarief 2023'!A:A,'Betaald percentage 2023'!A200)</f>
        <v>0</v>
      </c>
      <c r="G200">
        <f>IFERROR(INDEX(Correcties!B:B,MATCH('Betaald percentage 2023'!A200,Correcties!A:A,0)),"")</f>
        <v>0</v>
      </c>
    </row>
    <row r="201" spans="1:7" x14ac:dyDescent="0.25">
      <c r="A201" s="45"/>
      <c r="B201" s="39" t="str">
        <f>IFERROR(INDEX('Betaald tarief 2023'!B:B,MATCH('Betaald percentage 2023'!A201,'Betaald tarief 2023'!A:A,0)),"")</f>
        <v/>
      </c>
      <c r="C201" s="39" t="str">
        <f>IFERROR(INDEX('Betaald tarief 2023'!C:C,MATCH('Betaald percentage 2023'!A201,'Betaald tarief 2023'!A:A,0)),"")</f>
        <v/>
      </c>
      <c r="D201" s="41" cm="1">
        <f t="array" ref="D201">IFERROR(E201/SUMPRODUCT(('Betaald tarief 2023'!$A$2:$A$100000='Betaald percentage 2023'!A201)*'Betaald tarief 2023'!$H$2:$H$100000*'Betaald tarief 2023'!$O$2:$O$100000),0)</f>
        <v>0</v>
      </c>
      <c r="E201" s="42">
        <f>SUMIFS('Betaald tarief 2023'!G:G,'Betaald tarief 2023'!A:A,'Betaald percentage 2023'!A201)</f>
        <v>0</v>
      </c>
      <c r="F201" s="42">
        <f>SUMIFS('Betaald tarief 2023'!Q:Q,'Betaald tarief 2023'!A:A,'Betaald percentage 2023'!A201)</f>
        <v>0</v>
      </c>
      <c r="G201">
        <f>IFERROR(INDEX(Correcties!B:B,MATCH('Betaald percentage 2023'!A201,Correcties!A:A,0)),"")</f>
        <v>0</v>
      </c>
    </row>
    <row r="202" spans="1:7" x14ac:dyDescent="0.25">
      <c r="A202" s="45"/>
      <c r="B202" s="39" t="str">
        <f>IFERROR(INDEX('Betaald tarief 2023'!B:B,MATCH('Betaald percentage 2023'!A202,'Betaald tarief 2023'!A:A,0)),"")</f>
        <v/>
      </c>
      <c r="C202" s="39" t="str">
        <f>IFERROR(INDEX('Betaald tarief 2023'!C:C,MATCH('Betaald percentage 2023'!A202,'Betaald tarief 2023'!A:A,0)),"")</f>
        <v/>
      </c>
      <c r="D202" s="41" cm="1">
        <f t="array" ref="D202">IFERROR(E202/SUMPRODUCT(('Betaald tarief 2023'!$A$2:$A$100000='Betaald percentage 2023'!A202)*'Betaald tarief 2023'!$H$2:$H$100000*'Betaald tarief 2023'!$O$2:$O$100000),0)</f>
        <v>0</v>
      </c>
      <c r="E202" s="42">
        <f>SUMIFS('Betaald tarief 2023'!G:G,'Betaald tarief 2023'!A:A,'Betaald percentage 2023'!A202)</f>
        <v>0</v>
      </c>
      <c r="F202" s="42">
        <f>SUMIFS('Betaald tarief 2023'!Q:Q,'Betaald tarief 2023'!A:A,'Betaald percentage 2023'!A202)</f>
        <v>0</v>
      </c>
      <c r="G202">
        <f>IFERROR(INDEX(Correcties!B:B,MATCH('Betaald percentage 2023'!A202,Correcties!A:A,0)),"")</f>
        <v>0</v>
      </c>
    </row>
    <row r="203" spans="1:7" x14ac:dyDescent="0.25">
      <c r="A203" s="45"/>
      <c r="B203" s="39" t="str">
        <f>IFERROR(INDEX('Betaald tarief 2023'!B:B,MATCH('Betaald percentage 2023'!A203,'Betaald tarief 2023'!A:A,0)),"")</f>
        <v/>
      </c>
      <c r="C203" s="39" t="str">
        <f>IFERROR(INDEX('Betaald tarief 2023'!C:C,MATCH('Betaald percentage 2023'!A203,'Betaald tarief 2023'!A:A,0)),"")</f>
        <v/>
      </c>
      <c r="D203" s="41" cm="1">
        <f t="array" ref="D203">IFERROR(E203/SUMPRODUCT(('Betaald tarief 2023'!$A$2:$A$100000='Betaald percentage 2023'!A203)*'Betaald tarief 2023'!$H$2:$H$100000*'Betaald tarief 2023'!$O$2:$O$100000),0)</f>
        <v>0</v>
      </c>
      <c r="E203" s="42">
        <f>SUMIFS('Betaald tarief 2023'!G:G,'Betaald tarief 2023'!A:A,'Betaald percentage 2023'!A203)</f>
        <v>0</v>
      </c>
      <c r="F203" s="42">
        <f>SUMIFS('Betaald tarief 2023'!Q:Q,'Betaald tarief 2023'!A:A,'Betaald percentage 2023'!A203)</f>
        <v>0</v>
      </c>
      <c r="G203">
        <f>IFERROR(INDEX(Correcties!B:B,MATCH('Betaald percentage 2023'!A203,Correcties!A:A,0)),"")</f>
        <v>0</v>
      </c>
    </row>
    <row r="204" spans="1:7" x14ac:dyDescent="0.25">
      <c r="A204" s="45"/>
      <c r="B204" s="39" t="str">
        <f>IFERROR(INDEX('Betaald tarief 2023'!B:B,MATCH('Betaald percentage 2023'!A204,'Betaald tarief 2023'!A:A,0)),"")</f>
        <v/>
      </c>
      <c r="C204" s="39" t="str">
        <f>IFERROR(INDEX('Betaald tarief 2023'!C:C,MATCH('Betaald percentage 2023'!A204,'Betaald tarief 2023'!A:A,0)),"")</f>
        <v/>
      </c>
      <c r="D204" s="41" cm="1">
        <f t="array" ref="D204">IFERROR(E204/SUMPRODUCT(('Betaald tarief 2023'!$A$2:$A$100000='Betaald percentage 2023'!A204)*'Betaald tarief 2023'!$H$2:$H$100000*'Betaald tarief 2023'!$O$2:$O$100000),0)</f>
        <v>0</v>
      </c>
      <c r="E204" s="42">
        <f>SUMIFS('Betaald tarief 2023'!G:G,'Betaald tarief 2023'!A:A,'Betaald percentage 2023'!A204)</f>
        <v>0</v>
      </c>
      <c r="F204" s="42">
        <f>SUMIFS('Betaald tarief 2023'!Q:Q,'Betaald tarief 2023'!A:A,'Betaald percentage 2023'!A204)</f>
        <v>0</v>
      </c>
      <c r="G204">
        <f>IFERROR(INDEX(Correcties!B:B,MATCH('Betaald percentage 2023'!A204,Correcties!A:A,0)),"")</f>
        <v>0</v>
      </c>
    </row>
    <row r="205" spans="1:7" x14ac:dyDescent="0.25">
      <c r="A205" s="45"/>
      <c r="B205" s="39" t="str">
        <f>IFERROR(INDEX('Betaald tarief 2023'!B:B,MATCH('Betaald percentage 2023'!A205,'Betaald tarief 2023'!A:A,0)),"")</f>
        <v/>
      </c>
      <c r="C205" s="39" t="str">
        <f>IFERROR(INDEX('Betaald tarief 2023'!C:C,MATCH('Betaald percentage 2023'!A205,'Betaald tarief 2023'!A:A,0)),"")</f>
        <v/>
      </c>
      <c r="D205" s="41" cm="1">
        <f t="array" ref="D205">IFERROR(E205/SUMPRODUCT(('Betaald tarief 2023'!$A$2:$A$100000='Betaald percentage 2023'!A205)*'Betaald tarief 2023'!$H$2:$H$100000*'Betaald tarief 2023'!$O$2:$O$100000),0)</f>
        <v>0</v>
      </c>
      <c r="E205" s="42">
        <f>SUMIFS('Betaald tarief 2023'!G:G,'Betaald tarief 2023'!A:A,'Betaald percentage 2023'!A205)</f>
        <v>0</v>
      </c>
      <c r="F205" s="42">
        <f>SUMIFS('Betaald tarief 2023'!Q:Q,'Betaald tarief 2023'!A:A,'Betaald percentage 2023'!A205)</f>
        <v>0</v>
      </c>
      <c r="G205">
        <f>IFERROR(INDEX(Correcties!B:B,MATCH('Betaald percentage 2023'!A205,Correcties!A:A,0)),"")</f>
        <v>0</v>
      </c>
    </row>
    <row r="206" spans="1:7" x14ac:dyDescent="0.25">
      <c r="A206" s="45"/>
      <c r="B206" s="39" t="str">
        <f>IFERROR(INDEX('Betaald tarief 2023'!B:B,MATCH('Betaald percentage 2023'!A206,'Betaald tarief 2023'!A:A,0)),"")</f>
        <v/>
      </c>
      <c r="C206" s="39" t="str">
        <f>IFERROR(INDEX('Betaald tarief 2023'!C:C,MATCH('Betaald percentage 2023'!A206,'Betaald tarief 2023'!A:A,0)),"")</f>
        <v/>
      </c>
      <c r="D206" s="41" cm="1">
        <f t="array" ref="D206">IFERROR(E206/SUMPRODUCT(('Betaald tarief 2023'!$A$2:$A$100000='Betaald percentage 2023'!A206)*'Betaald tarief 2023'!$H$2:$H$100000*'Betaald tarief 2023'!$O$2:$O$100000),0)</f>
        <v>0</v>
      </c>
      <c r="E206" s="42">
        <f>SUMIFS('Betaald tarief 2023'!G:G,'Betaald tarief 2023'!A:A,'Betaald percentage 2023'!A206)</f>
        <v>0</v>
      </c>
      <c r="F206" s="42">
        <f>SUMIFS('Betaald tarief 2023'!Q:Q,'Betaald tarief 2023'!A:A,'Betaald percentage 2023'!A206)</f>
        <v>0</v>
      </c>
      <c r="G206">
        <f>IFERROR(INDEX(Correcties!B:B,MATCH('Betaald percentage 2023'!A206,Correcties!A:A,0)),"")</f>
        <v>0</v>
      </c>
    </row>
    <row r="207" spans="1:7" x14ac:dyDescent="0.25">
      <c r="A207" s="45"/>
      <c r="B207" s="39" t="str">
        <f>IFERROR(INDEX('Betaald tarief 2023'!B:B,MATCH('Betaald percentage 2023'!A207,'Betaald tarief 2023'!A:A,0)),"")</f>
        <v/>
      </c>
      <c r="C207" s="39" t="str">
        <f>IFERROR(INDEX('Betaald tarief 2023'!C:C,MATCH('Betaald percentage 2023'!A207,'Betaald tarief 2023'!A:A,0)),"")</f>
        <v/>
      </c>
      <c r="D207" s="41" cm="1">
        <f t="array" ref="D207">IFERROR(E207/SUMPRODUCT(('Betaald tarief 2023'!$A$2:$A$100000='Betaald percentage 2023'!A207)*'Betaald tarief 2023'!$H$2:$H$100000*'Betaald tarief 2023'!$O$2:$O$100000),0)</f>
        <v>0</v>
      </c>
      <c r="E207" s="42">
        <f>SUMIFS('Betaald tarief 2023'!G:G,'Betaald tarief 2023'!A:A,'Betaald percentage 2023'!A207)</f>
        <v>0</v>
      </c>
      <c r="F207" s="42">
        <f>SUMIFS('Betaald tarief 2023'!Q:Q,'Betaald tarief 2023'!A:A,'Betaald percentage 2023'!A207)</f>
        <v>0</v>
      </c>
      <c r="G207">
        <f>IFERROR(INDEX(Correcties!B:B,MATCH('Betaald percentage 2023'!A207,Correcties!A:A,0)),"")</f>
        <v>0</v>
      </c>
    </row>
    <row r="208" spans="1:7" x14ac:dyDescent="0.25">
      <c r="A208" s="45"/>
      <c r="B208" s="39" t="str">
        <f>IFERROR(INDEX('Betaald tarief 2023'!B:B,MATCH('Betaald percentage 2023'!A208,'Betaald tarief 2023'!A:A,0)),"")</f>
        <v/>
      </c>
      <c r="C208" s="39" t="str">
        <f>IFERROR(INDEX('Betaald tarief 2023'!C:C,MATCH('Betaald percentage 2023'!A208,'Betaald tarief 2023'!A:A,0)),"")</f>
        <v/>
      </c>
      <c r="D208" s="41" cm="1">
        <f t="array" ref="D208">IFERROR(E208/SUMPRODUCT(('Betaald tarief 2023'!$A$2:$A$100000='Betaald percentage 2023'!A208)*'Betaald tarief 2023'!$H$2:$H$100000*'Betaald tarief 2023'!$O$2:$O$100000),0)</f>
        <v>0</v>
      </c>
      <c r="E208" s="42">
        <f>SUMIFS('Betaald tarief 2023'!G:G,'Betaald tarief 2023'!A:A,'Betaald percentage 2023'!A208)</f>
        <v>0</v>
      </c>
      <c r="F208" s="42">
        <f>SUMIFS('Betaald tarief 2023'!Q:Q,'Betaald tarief 2023'!A:A,'Betaald percentage 2023'!A208)</f>
        <v>0</v>
      </c>
      <c r="G208">
        <f>IFERROR(INDEX(Correcties!B:B,MATCH('Betaald percentage 2023'!A208,Correcties!A:A,0)),"")</f>
        <v>0</v>
      </c>
    </row>
    <row r="209" spans="1:7" x14ac:dyDescent="0.25">
      <c r="A209" s="45"/>
      <c r="B209" s="39" t="str">
        <f>IFERROR(INDEX('Betaald tarief 2023'!B:B,MATCH('Betaald percentage 2023'!A209,'Betaald tarief 2023'!A:A,0)),"")</f>
        <v/>
      </c>
      <c r="C209" s="39" t="str">
        <f>IFERROR(INDEX('Betaald tarief 2023'!C:C,MATCH('Betaald percentage 2023'!A209,'Betaald tarief 2023'!A:A,0)),"")</f>
        <v/>
      </c>
      <c r="D209" s="41" cm="1">
        <f t="array" ref="D209">IFERROR(E209/SUMPRODUCT(('Betaald tarief 2023'!$A$2:$A$100000='Betaald percentage 2023'!A209)*'Betaald tarief 2023'!$H$2:$H$100000*'Betaald tarief 2023'!$O$2:$O$100000),0)</f>
        <v>0</v>
      </c>
      <c r="E209" s="42">
        <f>SUMIFS('Betaald tarief 2023'!G:G,'Betaald tarief 2023'!A:A,'Betaald percentage 2023'!A209)</f>
        <v>0</v>
      </c>
      <c r="F209" s="42">
        <f>SUMIFS('Betaald tarief 2023'!Q:Q,'Betaald tarief 2023'!A:A,'Betaald percentage 2023'!A209)</f>
        <v>0</v>
      </c>
      <c r="G209">
        <f>IFERROR(INDEX(Correcties!B:B,MATCH('Betaald percentage 2023'!A209,Correcties!A:A,0)),"")</f>
        <v>0</v>
      </c>
    </row>
    <row r="210" spans="1:7" x14ac:dyDescent="0.25">
      <c r="A210" s="45"/>
      <c r="B210" s="39" t="str">
        <f>IFERROR(INDEX('Betaald tarief 2023'!B:B,MATCH('Betaald percentage 2023'!A210,'Betaald tarief 2023'!A:A,0)),"")</f>
        <v/>
      </c>
      <c r="C210" s="39" t="str">
        <f>IFERROR(INDEX('Betaald tarief 2023'!C:C,MATCH('Betaald percentage 2023'!A210,'Betaald tarief 2023'!A:A,0)),"")</f>
        <v/>
      </c>
      <c r="D210" s="41" cm="1">
        <f t="array" ref="D210">IFERROR(E210/SUMPRODUCT(('Betaald tarief 2023'!$A$2:$A$100000='Betaald percentage 2023'!A210)*'Betaald tarief 2023'!$H$2:$H$100000*'Betaald tarief 2023'!$O$2:$O$100000),0)</f>
        <v>0</v>
      </c>
      <c r="E210" s="42">
        <f>SUMIFS('Betaald tarief 2023'!G:G,'Betaald tarief 2023'!A:A,'Betaald percentage 2023'!A210)</f>
        <v>0</v>
      </c>
      <c r="F210" s="42">
        <f>SUMIFS('Betaald tarief 2023'!Q:Q,'Betaald tarief 2023'!A:A,'Betaald percentage 2023'!A210)</f>
        <v>0</v>
      </c>
      <c r="G210">
        <f>IFERROR(INDEX(Correcties!B:B,MATCH('Betaald percentage 2023'!A210,Correcties!A:A,0)),"")</f>
        <v>0</v>
      </c>
    </row>
    <row r="211" spans="1:7" x14ac:dyDescent="0.25">
      <c r="A211" s="45"/>
      <c r="B211" s="39" t="str">
        <f>IFERROR(INDEX('Betaald tarief 2023'!B:B,MATCH('Betaald percentage 2023'!A211,'Betaald tarief 2023'!A:A,0)),"")</f>
        <v/>
      </c>
      <c r="C211" s="39" t="str">
        <f>IFERROR(INDEX('Betaald tarief 2023'!C:C,MATCH('Betaald percentage 2023'!A211,'Betaald tarief 2023'!A:A,0)),"")</f>
        <v/>
      </c>
      <c r="D211" s="41" cm="1">
        <f t="array" ref="D211">IFERROR(E211/SUMPRODUCT(('Betaald tarief 2023'!$A$2:$A$100000='Betaald percentage 2023'!A211)*'Betaald tarief 2023'!$H$2:$H$100000*'Betaald tarief 2023'!$O$2:$O$100000),0)</f>
        <v>0</v>
      </c>
      <c r="E211" s="42">
        <f>SUMIFS('Betaald tarief 2023'!G:G,'Betaald tarief 2023'!A:A,'Betaald percentage 2023'!A211)</f>
        <v>0</v>
      </c>
      <c r="F211" s="42">
        <f>SUMIFS('Betaald tarief 2023'!Q:Q,'Betaald tarief 2023'!A:A,'Betaald percentage 2023'!A211)</f>
        <v>0</v>
      </c>
      <c r="G211">
        <f>IFERROR(INDEX(Correcties!B:B,MATCH('Betaald percentage 2023'!A211,Correcties!A:A,0)),"")</f>
        <v>0</v>
      </c>
    </row>
    <row r="212" spans="1:7" x14ac:dyDescent="0.25">
      <c r="A212" s="45"/>
      <c r="B212" s="39" t="str">
        <f>IFERROR(INDEX('Betaald tarief 2023'!B:B,MATCH('Betaald percentage 2023'!A212,'Betaald tarief 2023'!A:A,0)),"")</f>
        <v/>
      </c>
      <c r="C212" s="39" t="str">
        <f>IFERROR(INDEX('Betaald tarief 2023'!C:C,MATCH('Betaald percentage 2023'!A212,'Betaald tarief 2023'!A:A,0)),"")</f>
        <v/>
      </c>
      <c r="D212" s="41" cm="1">
        <f t="array" ref="D212">IFERROR(E212/SUMPRODUCT(('Betaald tarief 2023'!$A$2:$A$100000='Betaald percentage 2023'!A212)*'Betaald tarief 2023'!$H$2:$H$100000*'Betaald tarief 2023'!$O$2:$O$100000),0)</f>
        <v>0</v>
      </c>
      <c r="E212" s="42">
        <f>SUMIFS('Betaald tarief 2023'!G:G,'Betaald tarief 2023'!A:A,'Betaald percentage 2023'!A212)</f>
        <v>0</v>
      </c>
      <c r="F212" s="42">
        <f>SUMIFS('Betaald tarief 2023'!Q:Q,'Betaald tarief 2023'!A:A,'Betaald percentage 2023'!A212)</f>
        <v>0</v>
      </c>
      <c r="G212">
        <f>IFERROR(INDEX(Correcties!B:B,MATCH('Betaald percentage 2023'!A212,Correcties!A:A,0)),"")</f>
        <v>0</v>
      </c>
    </row>
    <row r="213" spans="1:7" x14ac:dyDescent="0.25">
      <c r="A213" s="45"/>
      <c r="B213" s="39" t="str">
        <f>IFERROR(INDEX('Betaald tarief 2023'!B:B,MATCH('Betaald percentage 2023'!A213,'Betaald tarief 2023'!A:A,0)),"")</f>
        <v/>
      </c>
      <c r="C213" s="39" t="str">
        <f>IFERROR(INDEX('Betaald tarief 2023'!C:C,MATCH('Betaald percentage 2023'!A213,'Betaald tarief 2023'!A:A,0)),"")</f>
        <v/>
      </c>
      <c r="D213" s="41" cm="1">
        <f t="array" ref="D213">IFERROR(E213/SUMPRODUCT(('Betaald tarief 2023'!$A$2:$A$100000='Betaald percentage 2023'!A213)*'Betaald tarief 2023'!$H$2:$H$100000*'Betaald tarief 2023'!$O$2:$O$100000),0)</f>
        <v>0</v>
      </c>
      <c r="E213" s="42">
        <f>SUMIFS('Betaald tarief 2023'!G:G,'Betaald tarief 2023'!A:A,'Betaald percentage 2023'!A213)</f>
        <v>0</v>
      </c>
      <c r="F213" s="42">
        <f>SUMIFS('Betaald tarief 2023'!Q:Q,'Betaald tarief 2023'!A:A,'Betaald percentage 2023'!A213)</f>
        <v>0</v>
      </c>
      <c r="G213">
        <f>IFERROR(INDEX(Correcties!B:B,MATCH('Betaald percentage 2023'!A213,Correcties!A:A,0)),"")</f>
        <v>0</v>
      </c>
    </row>
    <row r="214" spans="1:7" x14ac:dyDescent="0.25">
      <c r="A214" s="45"/>
      <c r="B214" s="39" t="str">
        <f>IFERROR(INDEX('Betaald tarief 2023'!B:B,MATCH('Betaald percentage 2023'!A214,'Betaald tarief 2023'!A:A,0)),"")</f>
        <v/>
      </c>
      <c r="C214" s="39" t="str">
        <f>IFERROR(INDEX('Betaald tarief 2023'!C:C,MATCH('Betaald percentage 2023'!A214,'Betaald tarief 2023'!A:A,0)),"")</f>
        <v/>
      </c>
      <c r="D214" s="41" cm="1">
        <f t="array" ref="D214">IFERROR(E214/SUMPRODUCT(('Betaald tarief 2023'!$A$2:$A$100000='Betaald percentage 2023'!A214)*'Betaald tarief 2023'!$H$2:$H$100000*'Betaald tarief 2023'!$O$2:$O$100000),0)</f>
        <v>0</v>
      </c>
      <c r="E214" s="42">
        <f>SUMIFS('Betaald tarief 2023'!G:G,'Betaald tarief 2023'!A:A,'Betaald percentage 2023'!A214)</f>
        <v>0</v>
      </c>
      <c r="F214" s="42">
        <f>SUMIFS('Betaald tarief 2023'!Q:Q,'Betaald tarief 2023'!A:A,'Betaald percentage 2023'!A214)</f>
        <v>0</v>
      </c>
      <c r="G214">
        <f>IFERROR(INDEX(Correcties!B:B,MATCH('Betaald percentage 2023'!A214,Correcties!A:A,0)),"")</f>
        <v>0</v>
      </c>
    </row>
    <row r="215" spans="1:7" x14ac:dyDescent="0.25">
      <c r="A215" s="45"/>
      <c r="B215" s="39" t="str">
        <f>IFERROR(INDEX('Betaald tarief 2023'!B:B,MATCH('Betaald percentage 2023'!A215,'Betaald tarief 2023'!A:A,0)),"")</f>
        <v/>
      </c>
      <c r="C215" s="39" t="str">
        <f>IFERROR(INDEX('Betaald tarief 2023'!C:C,MATCH('Betaald percentage 2023'!A215,'Betaald tarief 2023'!A:A,0)),"")</f>
        <v/>
      </c>
      <c r="D215" s="41" cm="1">
        <f t="array" ref="D215">IFERROR(E215/SUMPRODUCT(('Betaald tarief 2023'!$A$2:$A$100000='Betaald percentage 2023'!A215)*'Betaald tarief 2023'!$H$2:$H$100000*'Betaald tarief 2023'!$O$2:$O$100000),0)</f>
        <v>0</v>
      </c>
      <c r="E215" s="42">
        <f>SUMIFS('Betaald tarief 2023'!G:G,'Betaald tarief 2023'!A:A,'Betaald percentage 2023'!A215)</f>
        <v>0</v>
      </c>
      <c r="F215" s="42">
        <f>SUMIFS('Betaald tarief 2023'!Q:Q,'Betaald tarief 2023'!A:A,'Betaald percentage 2023'!A215)</f>
        <v>0</v>
      </c>
      <c r="G215">
        <f>IFERROR(INDEX(Correcties!B:B,MATCH('Betaald percentage 2023'!A215,Correcties!A:A,0)),"")</f>
        <v>0</v>
      </c>
    </row>
    <row r="216" spans="1:7" x14ac:dyDescent="0.25">
      <c r="A216" s="45"/>
      <c r="B216" s="39" t="str">
        <f>IFERROR(INDEX('Betaald tarief 2023'!B:B,MATCH('Betaald percentage 2023'!A216,'Betaald tarief 2023'!A:A,0)),"")</f>
        <v/>
      </c>
      <c r="C216" s="39" t="str">
        <f>IFERROR(INDEX('Betaald tarief 2023'!C:C,MATCH('Betaald percentage 2023'!A216,'Betaald tarief 2023'!A:A,0)),"")</f>
        <v/>
      </c>
      <c r="D216" s="41" cm="1">
        <f t="array" ref="D216">IFERROR(E216/SUMPRODUCT(('Betaald tarief 2023'!$A$2:$A$100000='Betaald percentage 2023'!A216)*'Betaald tarief 2023'!$H$2:$H$100000*'Betaald tarief 2023'!$O$2:$O$100000),0)</f>
        <v>0</v>
      </c>
      <c r="E216" s="42">
        <f>SUMIFS('Betaald tarief 2023'!G:G,'Betaald tarief 2023'!A:A,'Betaald percentage 2023'!A216)</f>
        <v>0</v>
      </c>
      <c r="F216" s="42">
        <f>SUMIFS('Betaald tarief 2023'!Q:Q,'Betaald tarief 2023'!A:A,'Betaald percentage 2023'!A216)</f>
        <v>0</v>
      </c>
      <c r="G216">
        <f>IFERROR(INDEX(Correcties!B:B,MATCH('Betaald percentage 2023'!A216,Correcties!A:A,0)),"")</f>
        <v>0</v>
      </c>
    </row>
    <row r="217" spans="1:7" x14ac:dyDescent="0.25">
      <c r="A217" s="45"/>
      <c r="B217" s="39" t="str">
        <f>IFERROR(INDEX('Betaald tarief 2023'!B:B,MATCH('Betaald percentage 2023'!A217,'Betaald tarief 2023'!A:A,0)),"")</f>
        <v/>
      </c>
      <c r="C217" s="39" t="str">
        <f>IFERROR(INDEX('Betaald tarief 2023'!C:C,MATCH('Betaald percentage 2023'!A217,'Betaald tarief 2023'!A:A,0)),"")</f>
        <v/>
      </c>
      <c r="D217" s="41" cm="1">
        <f t="array" ref="D217">IFERROR(E217/SUMPRODUCT(('Betaald tarief 2023'!$A$2:$A$100000='Betaald percentage 2023'!A217)*'Betaald tarief 2023'!$H$2:$H$100000*'Betaald tarief 2023'!$O$2:$O$100000),0)</f>
        <v>0</v>
      </c>
      <c r="E217" s="42">
        <f>SUMIFS('Betaald tarief 2023'!G:G,'Betaald tarief 2023'!A:A,'Betaald percentage 2023'!A217)</f>
        <v>0</v>
      </c>
      <c r="F217" s="42">
        <f>SUMIFS('Betaald tarief 2023'!Q:Q,'Betaald tarief 2023'!A:A,'Betaald percentage 2023'!A217)</f>
        <v>0</v>
      </c>
      <c r="G217">
        <f>IFERROR(INDEX(Correcties!B:B,MATCH('Betaald percentage 2023'!A217,Correcties!A:A,0)),"")</f>
        <v>0</v>
      </c>
    </row>
    <row r="218" spans="1:7" x14ac:dyDescent="0.25">
      <c r="A218" s="45"/>
      <c r="B218" s="39" t="str">
        <f>IFERROR(INDEX('Betaald tarief 2023'!B:B,MATCH('Betaald percentage 2023'!A218,'Betaald tarief 2023'!A:A,0)),"")</f>
        <v/>
      </c>
      <c r="C218" s="39" t="str">
        <f>IFERROR(INDEX('Betaald tarief 2023'!C:C,MATCH('Betaald percentage 2023'!A218,'Betaald tarief 2023'!A:A,0)),"")</f>
        <v/>
      </c>
      <c r="D218" s="41" cm="1">
        <f t="array" ref="D218">IFERROR(E218/SUMPRODUCT(('Betaald tarief 2023'!$A$2:$A$100000='Betaald percentage 2023'!A218)*'Betaald tarief 2023'!$H$2:$H$100000*'Betaald tarief 2023'!$O$2:$O$100000),0)</f>
        <v>0</v>
      </c>
      <c r="E218" s="42">
        <f>SUMIFS('Betaald tarief 2023'!G:G,'Betaald tarief 2023'!A:A,'Betaald percentage 2023'!A218)</f>
        <v>0</v>
      </c>
      <c r="F218" s="42">
        <f>SUMIFS('Betaald tarief 2023'!Q:Q,'Betaald tarief 2023'!A:A,'Betaald percentage 2023'!A218)</f>
        <v>0</v>
      </c>
      <c r="G218">
        <f>IFERROR(INDEX(Correcties!B:B,MATCH('Betaald percentage 2023'!A218,Correcties!A:A,0)),"")</f>
        <v>0</v>
      </c>
    </row>
    <row r="219" spans="1:7" x14ac:dyDescent="0.25">
      <c r="A219" s="45"/>
      <c r="B219" s="39" t="str">
        <f>IFERROR(INDEX('Betaald tarief 2023'!B:B,MATCH('Betaald percentage 2023'!A219,'Betaald tarief 2023'!A:A,0)),"")</f>
        <v/>
      </c>
      <c r="C219" s="39" t="str">
        <f>IFERROR(INDEX('Betaald tarief 2023'!C:C,MATCH('Betaald percentage 2023'!A219,'Betaald tarief 2023'!A:A,0)),"")</f>
        <v/>
      </c>
      <c r="D219" s="41" cm="1">
        <f t="array" ref="D219">IFERROR(E219/SUMPRODUCT(('Betaald tarief 2023'!$A$2:$A$100000='Betaald percentage 2023'!A219)*'Betaald tarief 2023'!$H$2:$H$100000*'Betaald tarief 2023'!$O$2:$O$100000),0)</f>
        <v>0</v>
      </c>
      <c r="E219" s="42">
        <f>SUMIFS('Betaald tarief 2023'!G:G,'Betaald tarief 2023'!A:A,'Betaald percentage 2023'!A219)</f>
        <v>0</v>
      </c>
      <c r="F219" s="42">
        <f>SUMIFS('Betaald tarief 2023'!Q:Q,'Betaald tarief 2023'!A:A,'Betaald percentage 2023'!A219)</f>
        <v>0</v>
      </c>
      <c r="G219">
        <f>IFERROR(INDEX(Correcties!B:B,MATCH('Betaald percentage 2023'!A219,Correcties!A:A,0)),"")</f>
        <v>0</v>
      </c>
    </row>
    <row r="220" spans="1:7" x14ac:dyDescent="0.25">
      <c r="A220" s="45"/>
      <c r="B220" s="39" t="str">
        <f>IFERROR(INDEX('Betaald tarief 2023'!B:B,MATCH('Betaald percentage 2023'!A220,'Betaald tarief 2023'!A:A,0)),"")</f>
        <v/>
      </c>
      <c r="C220" s="39" t="str">
        <f>IFERROR(INDEX('Betaald tarief 2023'!C:C,MATCH('Betaald percentage 2023'!A220,'Betaald tarief 2023'!A:A,0)),"")</f>
        <v/>
      </c>
      <c r="D220" s="41" cm="1">
        <f t="array" ref="D220">IFERROR(E220/SUMPRODUCT(('Betaald tarief 2023'!$A$2:$A$100000='Betaald percentage 2023'!A220)*'Betaald tarief 2023'!$H$2:$H$100000*'Betaald tarief 2023'!$O$2:$O$100000),0)</f>
        <v>0</v>
      </c>
      <c r="E220" s="42">
        <f>SUMIFS('Betaald tarief 2023'!G:G,'Betaald tarief 2023'!A:A,'Betaald percentage 2023'!A220)</f>
        <v>0</v>
      </c>
      <c r="F220" s="42">
        <f>SUMIFS('Betaald tarief 2023'!Q:Q,'Betaald tarief 2023'!A:A,'Betaald percentage 2023'!A220)</f>
        <v>0</v>
      </c>
      <c r="G220">
        <f>IFERROR(INDEX(Correcties!B:B,MATCH('Betaald percentage 2023'!A220,Correcties!A:A,0)),"")</f>
        <v>0</v>
      </c>
    </row>
    <row r="221" spans="1:7" x14ac:dyDescent="0.25">
      <c r="A221" s="45"/>
      <c r="B221" s="39" t="str">
        <f>IFERROR(INDEX('Betaald tarief 2023'!B:B,MATCH('Betaald percentage 2023'!A221,'Betaald tarief 2023'!A:A,0)),"")</f>
        <v/>
      </c>
      <c r="C221" s="39" t="str">
        <f>IFERROR(INDEX('Betaald tarief 2023'!C:C,MATCH('Betaald percentage 2023'!A221,'Betaald tarief 2023'!A:A,0)),"")</f>
        <v/>
      </c>
      <c r="D221" s="41" cm="1">
        <f t="array" ref="D221">IFERROR(E221/SUMPRODUCT(('Betaald tarief 2023'!$A$2:$A$100000='Betaald percentage 2023'!A221)*'Betaald tarief 2023'!$H$2:$H$100000*'Betaald tarief 2023'!$O$2:$O$100000),0)</f>
        <v>0</v>
      </c>
      <c r="E221" s="42">
        <f>SUMIFS('Betaald tarief 2023'!G:G,'Betaald tarief 2023'!A:A,'Betaald percentage 2023'!A221)</f>
        <v>0</v>
      </c>
      <c r="F221" s="42">
        <f>SUMIFS('Betaald tarief 2023'!Q:Q,'Betaald tarief 2023'!A:A,'Betaald percentage 2023'!A221)</f>
        <v>0</v>
      </c>
      <c r="G221">
        <f>IFERROR(INDEX(Correcties!B:B,MATCH('Betaald percentage 2023'!A221,Correcties!A:A,0)),"")</f>
        <v>0</v>
      </c>
    </row>
    <row r="222" spans="1:7" x14ac:dyDescent="0.25">
      <c r="A222" s="45"/>
      <c r="B222" s="39" t="str">
        <f>IFERROR(INDEX('Betaald tarief 2023'!B:B,MATCH('Betaald percentage 2023'!A222,'Betaald tarief 2023'!A:A,0)),"")</f>
        <v/>
      </c>
      <c r="C222" s="39" t="str">
        <f>IFERROR(INDEX('Betaald tarief 2023'!C:C,MATCH('Betaald percentage 2023'!A222,'Betaald tarief 2023'!A:A,0)),"")</f>
        <v/>
      </c>
      <c r="D222" s="41" cm="1">
        <f t="array" ref="D222">IFERROR(E222/SUMPRODUCT(('Betaald tarief 2023'!$A$2:$A$100000='Betaald percentage 2023'!A222)*'Betaald tarief 2023'!$H$2:$H$100000*'Betaald tarief 2023'!$O$2:$O$100000),0)</f>
        <v>0</v>
      </c>
      <c r="E222" s="42">
        <f>SUMIFS('Betaald tarief 2023'!G:G,'Betaald tarief 2023'!A:A,'Betaald percentage 2023'!A222)</f>
        <v>0</v>
      </c>
      <c r="F222" s="42">
        <f>SUMIFS('Betaald tarief 2023'!Q:Q,'Betaald tarief 2023'!A:A,'Betaald percentage 2023'!A222)</f>
        <v>0</v>
      </c>
      <c r="G222">
        <f>IFERROR(INDEX(Correcties!B:B,MATCH('Betaald percentage 2023'!A222,Correcties!A:A,0)),"")</f>
        <v>0</v>
      </c>
    </row>
    <row r="223" spans="1:7" x14ac:dyDescent="0.25">
      <c r="A223" s="45"/>
      <c r="B223" s="39" t="str">
        <f>IFERROR(INDEX('Betaald tarief 2023'!B:B,MATCH('Betaald percentage 2023'!A223,'Betaald tarief 2023'!A:A,0)),"")</f>
        <v/>
      </c>
      <c r="C223" s="39" t="str">
        <f>IFERROR(INDEX('Betaald tarief 2023'!C:C,MATCH('Betaald percentage 2023'!A223,'Betaald tarief 2023'!A:A,0)),"")</f>
        <v/>
      </c>
      <c r="D223" s="41" cm="1">
        <f t="array" ref="D223">IFERROR(E223/SUMPRODUCT(('Betaald tarief 2023'!$A$2:$A$100000='Betaald percentage 2023'!A223)*'Betaald tarief 2023'!$H$2:$H$100000*'Betaald tarief 2023'!$O$2:$O$100000),0)</f>
        <v>0</v>
      </c>
      <c r="E223" s="42">
        <f>SUMIFS('Betaald tarief 2023'!G:G,'Betaald tarief 2023'!A:A,'Betaald percentage 2023'!A223)</f>
        <v>0</v>
      </c>
      <c r="F223" s="42">
        <f>SUMIFS('Betaald tarief 2023'!Q:Q,'Betaald tarief 2023'!A:A,'Betaald percentage 2023'!A223)</f>
        <v>0</v>
      </c>
      <c r="G223">
        <f>IFERROR(INDEX(Correcties!B:B,MATCH('Betaald percentage 2023'!A223,Correcties!A:A,0)),"")</f>
        <v>0</v>
      </c>
    </row>
    <row r="224" spans="1:7" x14ac:dyDescent="0.25">
      <c r="A224" s="45"/>
      <c r="B224" s="39" t="str">
        <f>IFERROR(INDEX('Betaald tarief 2023'!B:B,MATCH('Betaald percentage 2023'!A224,'Betaald tarief 2023'!A:A,0)),"")</f>
        <v/>
      </c>
      <c r="C224" s="39" t="str">
        <f>IFERROR(INDEX('Betaald tarief 2023'!C:C,MATCH('Betaald percentage 2023'!A224,'Betaald tarief 2023'!A:A,0)),"")</f>
        <v/>
      </c>
      <c r="D224" s="41" cm="1">
        <f t="array" ref="D224">IFERROR(E224/SUMPRODUCT(('Betaald tarief 2023'!$A$2:$A$100000='Betaald percentage 2023'!A224)*'Betaald tarief 2023'!$H$2:$H$100000*'Betaald tarief 2023'!$O$2:$O$100000),0)</f>
        <v>0</v>
      </c>
      <c r="E224" s="42">
        <f>SUMIFS('Betaald tarief 2023'!G:G,'Betaald tarief 2023'!A:A,'Betaald percentage 2023'!A224)</f>
        <v>0</v>
      </c>
      <c r="F224" s="42">
        <f>SUMIFS('Betaald tarief 2023'!Q:Q,'Betaald tarief 2023'!A:A,'Betaald percentage 2023'!A224)</f>
        <v>0</v>
      </c>
      <c r="G224">
        <f>IFERROR(INDEX(Correcties!B:B,MATCH('Betaald percentage 2023'!A224,Correcties!A:A,0)),"")</f>
        <v>0</v>
      </c>
    </row>
    <row r="225" spans="1:7" x14ac:dyDescent="0.25">
      <c r="A225" s="45"/>
      <c r="B225" s="39" t="str">
        <f>IFERROR(INDEX('Betaald tarief 2023'!B:B,MATCH('Betaald percentage 2023'!A225,'Betaald tarief 2023'!A:A,0)),"")</f>
        <v/>
      </c>
      <c r="C225" s="39" t="str">
        <f>IFERROR(INDEX('Betaald tarief 2023'!C:C,MATCH('Betaald percentage 2023'!A225,'Betaald tarief 2023'!A:A,0)),"")</f>
        <v/>
      </c>
      <c r="D225" s="41" cm="1">
        <f t="array" ref="D225">IFERROR(E225/SUMPRODUCT(('Betaald tarief 2023'!$A$2:$A$100000='Betaald percentage 2023'!A225)*'Betaald tarief 2023'!$H$2:$H$100000*'Betaald tarief 2023'!$O$2:$O$100000),0)</f>
        <v>0</v>
      </c>
      <c r="E225" s="42">
        <f>SUMIFS('Betaald tarief 2023'!G:G,'Betaald tarief 2023'!A:A,'Betaald percentage 2023'!A225)</f>
        <v>0</v>
      </c>
      <c r="F225" s="42">
        <f>SUMIFS('Betaald tarief 2023'!Q:Q,'Betaald tarief 2023'!A:A,'Betaald percentage 2023'!A225)</f>
        <v>0</v>
      </c>
      <c r="G225">
        <f>IFERROR(INDEX(Correcties!B:B,MATCH('Betaald percentage 2023'!A225,Correcties!A:A,0)),"")</f>
        <v>0</v>
      </c>
    </row>
    <row r="226" spans="1:7" x14ac:dyDescent="0.25">
      <c r="A226" s="45"/>
      <c r="B226" s="39" t="str">
        <f>IFERROR(INDEX('Betaald tarief 2023'!B:B,MATCH('Betaald percentage 2023'!A226,'Betaald tarief 2023'!A:A,0)),"")</f>
        <v/>
      </c>
      <c r="C226" s="39" t="str">
        <f>IFERROR(INDEX('Betaald tarief 2023'!C:C,MATCH('Betaald percentage 2023'!A226,'Betaald tarief 2023'!A:A,0)),"")</f>
        <v/>
      </c>
      <c r="D226" s="41" cm="1">
        <f t="array" ref="D226">IFERROR(E226/SUMPRODUCT(('Betaald tarief 2023'!$A$2:$A$100000='Betaald percentage 2023'!A226)*'Betaald tarief 2023'!$H$2:$H$100000*'Betaald tarief 2023'!$O$2:$O$100000),0)</f>
        <v>0</v>
      </c>
      <c r="E226" s="42">
        <f>SUMIFS('Betaald tarief 2023'!G:G,'Betaald tarief 2023'!A:A,'Betaald percentage 2023'!A226)</f>
        <v>0</v>
      </c>
      <c r="F226" s="42">
        <f>SUMIFS('Betaald tarief 2023'!Q:Q,'Betaald tarief 2023'!A:A,'Betaald percentage 2023'!A226)</f>
        <v>0</v>
      </c>
      <c r="G226">
        <f>IFERROR(INDEX(Correcties!B:B,MATCH('Betaald percentage 2023'!A226,Correcties!A:A,0)),"")</f>
        <v>0</v>
      </c>
    </row>
    <row r="227" spans="1:7" x14ac:dyDescent="0.25">
      <c r="A227" s="45"/>
      <c r="B227" s="39" t="str">
        <f>IFERROR(INDEX('Betaald tarief 2023'!B:B,MATCH('Betaald percentage 2023'!A227,'Betaald tarief 2023'!A:A,0)),"")</f>
        <v/>
      </c>
      <c r="C227" s="39" t="str">
        <f>IFERROR(INDEX('Betaald tarief 2023'!C:C,MATCH('Betaald percentage 2023'!A227,'Betaald tarief 2023'!A:A,0)),"")</f>
        <v/>
      </c>
      <c r="D227" s="41" cm="1">
        <f t="array" ref="D227">IFERROR(E227/SUMPRODUCT(('Betaald tarief 2023'!$A$2:$A$100000='Betaald percentage 2023'!A227)*'Betaald tarief 2023'!$H$2:$H$100000*'Betaald tarief 2023'!$O$2:$O$100000),0)</f>
        <v>0</v>
      </c>
      <c r="E227" s="42">
        <f>SUMIFS('Betaald tarief 2023'!G:G,'Betaald tarief 2023'!A:A,'Betaald percentage 2023'!A227)</f>
        <v>0</v>
      </c>
      <c r="F227" s="42">
        <f>SUMIFS('Betaald tarief 2023'!Q:Q,'Betaald tarief 2023'!A:A,'Betaald percentage 2023'!A227)</f>
        <v>0</v>
      </c>
      <c r="G227">
        <f>IFERROR(INDEX(Correcties!B:B,MATCH('Betaald percentage 2023'!A227,Correcties!A:A,0)),"")</f>
        <v>0</v>
      </c>
    </row>
    <row r="228" spans="1:7" x14ac:dyDescent="0.25">
      <c r="A228" s="45"/>
      <c r="B228" s="39" t="str">
        <f>IFERROR(INDEX('Betaald tarief 2023'!B:B,MATCH('Betaald percentage 2023'!A228,'Betaald tarief 2023'!A:A,0)),"")</f>
        <v/>
      </c>
      <c r="C228" s="39" t="str">
        <f>IFERROR(INDEX('Betaald tarief 2023'!C:C,MATCH('Betaald percentage 2023'!A228,'Betaald tarief 2023'!A:A,0)),"")</f>
        <v/>
      </c>
      <c r="D228" s="41" cm="1">
        <f t="array" ref="D228">IFERROR(E228/SUMPRODUCT(('Betaald tarief 2023'!$A$2:$A$100000='Betaald percentage 2023'!A228)*'Betaald tarief 2023'!$H$2:$H$100000*'Betaald tarief 2023'!$O$2:$O$100000),0)</f>
        <v>0</v>
      </c>
      <c r="E228" s="42">
        <f>SUMIFS('Betaald tarief 2023'!G:G,'Betaald tarief 2023'!A:A,'Betaald percentage 2023'!A228)</f>
        <v>0</v>
      </c>
      <c r="F228" s="42">
        <f>SUMIFS('Betaald tarief 2023'!Q:Q,'Betaald tarief 2023'!A:A,'Betaald percentage 2023'!A228)</f>
        <v>0</v>
      </c>
      <c r="G228">
        <f>IFERROR(INDEX(Correcties!B:B,MATCH('Betaald percentage 2023'!A228,Correcties!A:A,0)),"")</f>
        <v>0</v>
      </c>
    </row>
    <row r="229" spans="1:7" x14ac:dyDescent="0.25">
      <c r="A229" s="45"/>
      <c r="B229" s="39" t="str">
        <f>IFERROR(INDEX('Betaald tarief 2023'!B:B,MATCH('Betaald percentage 2023'!A229,'Betaald tarief 2023'!A:A,0)),"")</f>
        <v/>
      </c>
      <c r="C229" s="39" t="str">
        <f>IFERROR(INDEX('Betaald tarief 2023'!C:C,MATCH('Betaald percentage 2023'!A229,'Betaald tarief 2023'!A:A,0)),"")</f>
        <v/>
      </c>
      <c r="D229" s="41" cm="1">
        <f t="array" ref="D229">IFERROR(E229/SUMPRODUCT(('Betaald tarief 2023'!$A$2:$A$100000='Betaald percentage 2023'!A229)*'Betaald tarief 2023'!$H$2:$H$100000*'Betaald tarief 2023'!$O$2:$O$100000),0)</f>
        <v>0</v>
      </c>
      <c r="E229" s="42">
        <f>SUMIFS('Betaald tarief 2023'!G:G,'Betaald tarief 2023'!A:A,'Betaald percentage 2023'!A229)</f>
        <v>0</v>
      </c>
      <c r="F229" s="42">
        <f>SUMIFS('Betaald tarief 2023'!Q:Q,'Betaald tarief 2023'!A:A,'Betaald percentage 2023'!A229)</f>
        <v>0</v>
      </c>
      <c r="G229">
        <f>IFERROR(INDEX(Correcties!B:B,MATCH('Betaald percentage 2023'!A229,Correcties!A:A,0)),"")</f>
        <v>0</v>
      </c>
    </row>
    <row r="230" spans="1:7" x14ac:dyDescent="0.25">
      <c r="A230" s="45"/>
      <c r="B230" s="39" t="str">
        <f>IFERROR(INDEX('Betaald tarief 2023'!B:B,MATCH('Betaald percentage 2023'!A230,'Betaald tarief 2023'!A:A,0)),"")</f>
        <v/>
      </c>
      <c r="C230" s="39" t="str">
        <f>IFERROR(INDEX('Betaald tarief 2023'!C:C,MATCH('Betaald percentage 2023'!A230,'Betaald tarief 2023'!A:A,0)),"")</f>
        <v/>
      </c>
      <c r="D230" s="41" cm="1">
        <f t="array" ref="D230">IFERROR(E230/SUMPRODUCT(('Betaald tarief 2023'!$A$2:$A$100000='Betaald percentage 2023'!A230)*'Betaald tarief 2023'!$H$2:$H$100000*'Betaald tarief 2023'!$O$2:$O$100000),0)</f>
        <v>0</v>
      </c>
      <c r="E230" s="42">
        <f>SUMIFS('Betaald tarief 2023'!G:G,'Betaald tarief 2023'!A:A,'Betaald percentage 2023'!A230)</f>
        <v>0</v>
      </c>
      <c r="F230" s="42">
        <f>SUMIFS('Betaald tarief 2023'!Q:Q,'Betaald tarief 2023'!A:A,'Betaald percentage 2023'!A230)</f>
        <v>0</v>
      </c>
      <c r="G230">
        <f>IFERROR(INDEX(Correcties!B:B,MATCH('Betaald percentage 2023'!A230,Correcties!A:A,0)),"")</f>
        <v>0</v>
      </c>
    </row>
    <row r="231" spans="1:7" x14ac:dyDescent="0.25">
      <c r="A231" s="45"/>
      <c r="B231" s="39" t="str">
        <f>IFERROR(INDEX('Betaald tarief 2023'!B:B,MATCH('Betaald percentage 2023'!A231,'Betaald tarief 2023'!A:A,0)),"")</f>
        <v/>
      </c>
      <c r="C231" s="39" t="str">
        <f>IFERROR(INDEX('Betaald tarief 2023'!C:C,MATCH('Betaald percentage 2023'!A231,'Betaald tarief 2023'!A:A,0)),"")</f>
        <v/>
      </c>
      <c r="D231" s="41" cm="1">
        <f t="array" ref="D231">IFERROR(E231/SUMPRODUCT(('Betaald tarief 2023'!$A$2:$A$100000='Betaald percentage 2023'!A231)*'Betaald tarief 2023'!$H$2:$H$100000*'Betaald tarief 2023'!$O$2:$O$100000),0)</f>
        <v>0</v>
      </c>
      <c r="E231" s="42">
        <f>SUMIFS('Betaald tarief 2023'!G:G,'Betaald tarief 2023'!A:A,'Betaald percentage 2023'!A231)</f>
        <v>0</v>
      </c>
      <c r="F231" s="42">
        <f>SUMIFS('Betaald tarief 2023'!Q:Q,'Betaald tarief 2023'!A:A,'Betaald percentage 2023'!A231)</f>
        <v>0</v>
      </c>
      <c r="G231">
        <f>IFERROR(INDEX(Correcties!B:B,MATCH('Betaald percentage 2023'!A231,Correcties!A:A,0)),"")</f>
        <v>0</v>
      </c>
    </row>
    <row r="232" spans="1:7" x14ac:dyDescent="0.25">
      <c r="A232" s="45"/>
      <c r="B232" s="39" t="str">
        <f>IFERROR(INDEX('Betaald tarief 2023'!B:B,MATCH('Betaald percentage 2023'!A232,'Betaald tarief 2023'!A:A,0)),"")</f>
        <v/>
      </c>
      <c r="C232" s="39" t="str">
        <f>IFERROR(INDEX('Betaald tarief 2023'!C:C,MATCH('Betaald percentage 2023'!A232,'Betaald tarief 2023'!A:A,0)),"")</f>
        <v/>
      </c>
      <c r="D232" s="41" cm="1">
        <f t="array" ref="D232">IFERROR(E232/SUMPRODUCT(('Betaald tarief 2023'!$A$2:$A$100000='Betaald percentage 2023'!A232)*'Betaald tarief 2023'!$H$2:$H$100000*'Betaald tarief 2023'!$O$2:$O$100000),0)</f>
        <v>0</v>
      </c>
      <c r="E232" s="42">
        <f>SUMIFS('Betaald tarief 2023'!G:G,'Betaald tarief 2023'!A:A,'Betaald percentage 2023'!A232)</f>
        <v>0</v>
      </c>
      <c r="F232" s="42">
        <f>SUMIFS('Betaald tarief 2023'!Q:Q,'Betaald tarief 2023'!A:A,'Betaald percentage 2023'!A232)</f>
        <v>0</v>
      </c>
      <c r="G232">
        <f>IFERROR(INDEX(Correcties!B:B,MATCH('Betaald percentage 2023'!A232,Correcties!A:A,0)),"")</f>
        <v>0</v>
      </c>
    </row>
    <row r="233" spans="1:7" x14ac:dyDescent="0.25">
      <c r="A233" s="45"/>
      <c r="B233" s="39" t="str">
        <f>IFERROR(INDEX('Betaald tarief 2023'!B:B,MATCH('Betaald percentage 2023'!A233,'Betaald tarief 2023'!A:A,0)),"")</f>
        <v/>
      </c>
      <c r="C233" s="39" t="str">
        <f>IFERROR(INDEX('Betaald tarief 2023'!C:C,MATCH('Betaald percentage 2023'!A233,'Betaald tarief 2023'!A:A,0)),"")</f>
        <v/>
      </c>
      <c r="D233" s="41" cm="1">
        <f t="array" ref="D233">IFERROR(E233/SUMPRODUCT(('Betaald tarief 2023'!$A$2:$A$100000='Betaald percentage 2023'!A233)*'Betaald tarief 2023'!$H$2:$H$100000*'Betaald tarief 2023'!$O$2:$O$100000),0)</f>
        <v>0</v>
      </c>
      <c r="E233" s="42">
        <f>SUMIFS('Betaald tarief 2023'!G:G,'Betaald tarief 2023'!A:A,'Betaald percentage 2023'!A233)</f>
        <v>0</v>
      </c>
      <c r="F233" s="42">
        <f>SUMIFS('Betaald tarief 2023'!Q:Q,'Betaald tarief 2023'!A:A,'Betaald percentage 2023'!A233)</f>
        <v>0</v>
      </c>
      <c r="G233">
        <f>IFERROR(INDEX(Correcties!B:B,MATCH('Betaald percentage 2023'!A233,Correcties!A:A,0)),"")</f>
        <v>0</v>
      </c>
    </row>
    <row r="234" spans="1:7" x14ac:dyDescent="0.25">
      <c r="A234" s="45"/>
      <c r="B234" s="39" t="str">
        <f>IFERROR(INDEX('Betaald tarief 2023'!B:B,MATCH('Betaald percentage 2023'!A234,'Betaald tarief 2023'!A:A,0)),"")</f>
        <v/>
      </c>
      <c r="C234" s="39" t="str">
        <f>IFERROR(INDEX('Betaald tarief 2023'!C:C,MATCH('Betaald percentage 2023'!A234,'Betaald tarief 2023'!A:A,0)),"")</f>
        <v/>
      </c>
      <c r="D234" s="41" cm="1">
        <f t="array" ref="D234">IFERROR(E234/SUMPRODUCT(('Betaald tarief 2023'!$A$2:$A$100000='Betaald percentage 2023'!A234)*'Betaald tarief 2023'!$H$2:$H$100000*'Betaald tarief 2023'!$O$2:$O$100000),0)</f>
        <v>0</v>
      </c>
      <c r="E234" s="42">
        <f>SUMIFS('Betaald tarief 2023'!G:G,'Betaald tarief 2023'!A:A,'Betaald percentage 2023'!A234)</f>
        <v>0</v>
      </c>
      <c r="F234" s="42">
        <f>SUMIFS('Betaald tarief 2023'!Q:Q,'Betaald tarief 2023'!A:A,'Betaald percentage 2023'!A234)</f>
        <v>0</v>
      </c>
      <c r="G234">
        <f>IFERROR(INDEX(Correcties!B:B,MATCH('Betaald percentage 2023'!A234,Correcties!A:A,0)),"")</f>
        <v>0</v>
      </c>
    </row>
    <row r="235" spans="1:7" x14ac:dyDescent="0.25">
      <c r="A235" s="45"/>
      <c r="B235" s="39" t="str">
        <f>IFERROR(INDEX('Betaald tarief 2023'!B:B,MATCH('Betaald percentage 2023'!A235,'Betaald tarief 2023'!A:A,0)),"")</f>
        <v/>
      </c>
      <c r="C235" s="39" t="str">
        <f>IFERROR(INDEX('Betaald tarief 2023'!C:C,MATCH('Betaald percentage 2023'!A235,'Betaald tarief 2023'!A:A,0)),"")</f>
        <v/>
      </c>
      <c r="D235" s="41" cm="1">
        <f t="array" ref="D235">IFERROR(E235/SUMPRODUCT(('Betaald tarief 2023'!$A$2:$A$100000='Betaald percentage 2023'!A235)*'Betaald tarief 2023'!$H$2:$H$100000*'Betaald tarief 2023'!$O$2:$O$100000),0)</f>
        <v>0</v>
      </c>
      <c r="E235" s="42">
        <f>SUMIFS('Betaald tarief 2023'!G:G,'Betaald tarief 2023'!A:A,'Betaald percentage 2023'!A235)</f>
        <v>0</v>
      </c>
      <c r="F235" s="42">
        <f>SUMIFS('Betaald tarief 2023'!Q:Q,'Betaald tarief 2023'!A:A,'Betaald percentage 2023'!A235)</f>
        <v>0</v>
      </c>
      <c r="G235">
        <f>IFERROR(INDEX(Correcties!B:B,MATCH('Betaald percentage 2023'!A235,Correcties!A:A,0)),"")</f>
        <v>0</v>
      </c>
    </row>
    <row r="236" spans="1:7" x14ac:dyDescent="0.25">
      <c r="A236" s="45"/>
      <c r="B236" s="39" t="str">
        <f>IFERROR(INDEX('Betaald tarief 2023'!B:B,MATCH('Betaald percentage 2023'!A236,'Betaald tarief 2023'!A:A,0)),"")</f>
        <v/>
      </c>
      <c r="C236" s="39" t="str">
        <f>IFERROR(INDEX('Betaald tarief 2023'!C:C,MATCH('Betaald percentage 2023'!A236,'Betaald tarief 2023'!A:A,0)),"")</f>
        <v/>
      </c>
      <c r="D236" s="41" cm="1">
        <f t="array" ref="D236">IFERROR(E236/SUMPRODUCT(('Betaald tarief 2023'!$A$2:$A$100000='Betaald percentage 2023'!A236)*'Betaald tarief 2023'!$H$2:$H$100000*'Betaald tarief 2023'!$O$2:$O$100000),0)</f>
        <v>0</v>
      </c>
      <c r="E236" s="42">
        <f>SUMIFS('Betaald tarief 2023'!G:G,'Betaald tarief 2023'!A:A,'Betaald percentage 2023'!A236)</f>
        <v>0</v>
      </c>
      <c r="F236" s="42">
        <f>SUMIFS('Betaald tarief 2023'!Q:Q,'Betaald tarief 2023'!A:A,'Betaald percentage 2023'!A236)</f>
        <v>0</v>
      </c>
      <c r="G236">
        <f>IFERROR(INDEX(Correcties!B:B,MATCH('Betaald percentage 2023'!A236,Correcties!A:A,0)),"")</f>
        <v>0</v>
      </c>
    </row>
    <row r="237" spans="1:7" x14ac:dyDescent="0.25">
      <c r="A237" s="45"/>
      <c r="B237" s="39" t="str">
        <f>IFERROR(INDEX('Betaald tarief 2023'!B:B,MATCH('Betaald percentage 2023'!A237,'Betaald tarief 2023'!A:A,0)),"")</f>
        <v/>
      </c>
      <c r="C237" s="39" t="str">
        <f>IFERROR(INDEX('Betaald tarief 2023'!C:C,MATCH('Betaald percentage 2023'!A237,'Betaald tarief 2023'!A:A,0)),"")</f>
        <v/>
      </c>
      <c r="D237" s="41" cm="1">
        <f t="array" ref="D237">IFERROR(E237/SUMPRODUCT(('Betaald tarief 2023'!$A$2:$A$100000='Betaald percentage 2023'!A237)*'Betaald tarief 2023'!$H$2:$H$100000*'Betaald tarief 2023'!$O$2:$O$100000),0)</f>
        <v>0</v>
      </c>
      <c r="E237" s="42">
        <f>SUMIFS('Betaald tarief 2023'!G:G,'Betaald tarief 2023'!A:A,'Betaald percentage 2023'!A237)</f>
        <v>0</v>
      </c>
      <c r="F237" s="42">
        <f>SUMIFS('Betaald tarief 2023'!Q:Q,'Betaald tarief 2023'!A:A,'Betaald percentage 2023'!A237)</f>
        <v>0</v>
      </c>
      <c r="G237">
        <f>IFERROR(INDEX(Correcties!B:B,MATCH('Betaald percentage 2023'!A237,Correcties!A:A,0)),"")</f>
        <v>0</v>
      </c>
    </row>
    <row r="238" spans="1:7" x14ac:dyDescent="0.25">
      <c r="A238" s="45"/>
      <c r="B238" s="39" t="str">
        <f>IFERROR(INDEX('Betaald tarief 2023'!B:B,MATCH('Betaald percentage 2023'!A238,'Betaald tarief 2023'!A:A,0)),"")</f>
        <v/>
      </c>
      <c r="C238" s="39" t="str">
        <f>IFERROR(INDEX('Betaald tarief 2023'!C:C,MATCH('Betaald percentage 2023'!A238,'Betaald tarief 2023'!A:A,0)),"")</f>
        <v/>
      </c>
      <c r="D238" s="41" cm="1">
        <f t="array" ref="D238">IFERROR(E238/SUMPRODUCT(('Betaald tarief 2023'!$A$2:$A$100000='Betaald percentage 2023'!A238)*'Betaald tarief 2023'!$H$2:$H$100000*'Betaald tarief 2023'!$O$2:$O$100000),0)</f>
        <v>0</v>
      </c>
      <c r="E238" s="42">
        <f>SUMIFS('Betaald tarief 2023'!G:G,'Betaald tarief 2023'!A:A,'Betaald percentage 2023'!A238)</f>
        <v>0</v>
      </c>
      <c r="F238" s="42">
        <f>SUMIFS('Betaald tarief 2023'!Q:Q,'Betaald tarief 2023'!A:A,'Betaald percentage 2023'!A238)</f>
        <v>0</v>
      </c>
      <c r="G238">
        <f>IFERROR(INDEX(Correcties!B:B,MATCH('Betaald percentage 2023'!A238,Correcties!A:A,0)),"")</f>
        <v>0</v>
      </c>
    </row>
    <row r="239" spans="1:7" x14ac:dyDescent="0.25">
      <c r="A239" s="45"/>
      <c r="B239" s="39" t="str">
        <f>IFERROR(INDEX('Betaald tarief 2023'!B:B,MATCH('Betaald percentage 2023'!A239,'Betaald tarief 2023'!A:A,0)),"")</f>
        <v/>
      </c>
      <c r="C239" s="39" t="str">
        <f>IFERROR(INDEX('Betaald tarief 2023'!C:C,MATCH('Betaald percentage 2023'!A239,'Betaald tarief 2023'!A:A,0)),"")</f>
        <v/>
      </c>
      <c r="D239" s="41" cm="1">
        <f t="array" ref="D239">IFERROR(E239/SUMPRODUCT(('Betaald tarief 2023'!$A$2:$A$100000='Betaald percentage 2023'!A239)*'Betaald tarief 2023'!$H$2:$H$100000*'Betaald tarief 2023'!$O$2:$O$100000),0)</f>
        <v>0</v>
      </c>
      <c r="E239" s="42">
        <f>SUMIFS('Betaald tarief 2023'!G:G,'Betaald tarief 2023'!A:A,'Betaald percentage 2023'!A239)</f>
        <v>0</v>
      </c>
      <c r="F239" s="42">
        <f>SUMIFS('Betaald tarief 2023'!Q:Q,'Betaald tarief 2023'!A:A,'Betaald percentage 2023'!A239)</f>
        <v>0</v>
      </c>
      <c r="G239">
        <f>IFERROR(INDEX(Correcties!B:B,MATCH('Betaald percentage 2023'!A239,Correcties!A:A,0)),"")</f>
        <v>0</v>
      </c>
    </row>
    <row r="240" spans="1:7" x14ac:dyDescent="0.25">
      <c r="A240" s="45"/>
      <c r="B240" s="39" t="str">
        <f>IFERROR(INDEX('Betaald tarief 2023'!B:B,MATCH('Betaald percentage 2023'!A240,'Betaald tarief 2023'!A:A,0)),"")</f>
        <v/>
      </c>
      <c r="C240" s="39" t="str">
        <f>IFERROR(INDEX('Betaald tarief 2023'!C:C,MATCH('Betaald percentage 2023'!A240,'Betaald tarief 2023'!A:A,0)),"")</f>
        <v/>
      </c>
      <c r="D240" s="41" cm="1">
        <f t="array" ref="D240">IFERROR(E240/SUMPRODUCT(('Betaald tarief 2023'!$A$2:$A$100000='Betaald percentage 2023'!A240)*'Betaald tarief 2023'!$H$2:$H$100000*'Betaald tarief 2023'!$O$2:$O$100000),0)</f>
        <v>0</v>
      </c>
      <c r="E240" s="42">
        <f>SUMIFS('Betaald tarief 2023'!G:G,'Betaald tarief 2023'!A:A,'Betaald percentage 2023'!A240)</f>
        <v>0</v>
      </c>
      <c r="F240" s="42">
        <f>SUMIFS('Betaald tarief 2023'!Q:Q,'Betaald tarief 2023'!A:A,'Betaald percentage 2023'!A240)</f>
        <v>0</v>
      </c>
      <c r="G240">
        <f>IFERROR(INDEX(Correcties!B:B,MATCH('Betaald percentage 2023'!A240,Correcties!A:A,0)),"")</f>
        <v>0</v>
      </c>
    </row>
    <row r="241" spans="1:7" x14ac:dyDescent="0.25">
      <c r="A241" s="45"/>
      <c r="B241" s="39" t="str">
        <f>IFERROR(INDEX('Betaald tarief 2023'!B:B,MATCH('Betaald percentage 2023'!A241,'Betaald tarief 2023'!A:A,0)),"")</f>
        <v/>
      </c>
      <c r="C241" s="39" t="str">
        <f>IFERROR(INDEX('Betaald tarief 2023'!C:C,MATCH('Betaald percentage 2023'!A241,'Betaald tarief 2023'!A:A,0)),"")</f>
        <v/>
      </c>
      <c r="D241" s="41" cm="1">
        <f t="array" ref="D241">IFERROR(E241/SUMPRODUCT(('Betaald tarief 2023'!$A$2:$A$100000='Betaald percentage 2023'!A241)*'Betaald tarief 2023'!$H$2:$H$100000*'Betaald tarief 2023'!$O$2:$O$100000),0)</f>
        <v>0</v>
      </c>
      <c r="E241" s="42">
        <f>SUMIFS('Betaald tarief 2023'!G:G,'Betaald tarief 2023'!A:A,'Betaald percentage 2023'!A241)</f>
        <v>0</v>
      </c>
      <c r="F241" s="42">
        <f>SUMIFS('Betaald tarief 2023'!Q:Q,'Betaald tarief 2023'!A:A,'Betaald percentage 2023'!A241)</f>
        <v>0</v>
      </c>
      <c r="G241">
        <f>IFERROR(INDEX(Correcties!B:B,MATCH('Betaald percentage 2023'!A241,Correcties!A:A,0)),"")</f>
        <v>0</v>
      </c>
    </row>
    <row r="242" spans="1:7" x14ac:dyDescent="0.25">
      <c r="A242" s="45"/>
      <c r="B242" s="39" t="str">
        <f>IFERROR(INDEX('Betaald tarief 2023'!B:B,MATCH('Betaald percentage 2023'!A242,'Betaald tarief 2023'!A:A,0)),"")</f>
        <v/>
      </c>
      <c r="C242" s="39" t="str">
        <f>IFERROR(INDEX('Betaald tarief 2023'!C:C,MATCH('Betaald percentage 2023'!A242,'Betaald tarief 2023'!A:A,0)),"")</f>
        <v/>
      </c>
      <c r="D242" s="41" cm="1">
        <f t="array" ref="D242">IFERROR(E242/SUMPRODUCT(('Betaald tarief 2023'!$A$2:$A$100000='Betaald percentage 2023'!A242)*'Betaald tarief 2023'!$H$2:$H$100000*'Betaald tarief 2023'!$O$2:$O$100000),0)</f>
        <v>0</v>
      </c>
      <c r="E242" s="42">
        <f>SUMIFS('Betaald tarief 2023'!G:G,'Betaald tarief 2023'!A:A,'Betaald percentage 2023'!A242)</f>
        <v>0</v>
      </c>
      <c r="F242" s="42">
        <f>SUMIFS('Betaald tarief 2023'!Q:Q,'Betaald tarief 2023'!A:A,'Betaald percentage 2023'!A242)</f>
        <v>0</v>
      </c>
      <c r="G242">
        <f>IFERROR(INDEX(Correcties!B:B,MATCH('Betaald percentage 2023'!A242,Correcties!A:A,0)),"")</f>
        <v>0</v>
      </c>
    </row>
    <row r="243" spans="1:7" x14ac:dyDescent="0.25">
      <c r="A243" s="45"/>
      <c r="B243" s="39" t="str">
        <f>IFERROR(INDEX('Betaald tarief 2023'!B:B,MATCH('Betaald percentage 2023'!A243,'Betaald tarief 2023'!A:A,0)),"")</f>
        <v/>
      </c>
      <c r="C243" s="39" t="str">
        <f>IFERROR(INDEX('Betaald tarief 2023'!C:C,MATCH('Betaald percentage 2023'!A243,'Betaald tarief 2023'!A:A,0)),"")</f>
        <v/>
      </c>
      <c r="D243" s="41" cm="1">
        <f t="array" ref="D243">IFERROR(E243/SUMPRODUCT(('Betaald tarief 2023'!$A$2:$A$100000='Betaald percentage 2023'!A243)*'Betaald tarief 2023'!$H$2:$H$100000*'Betaald tarief 2023'!$O$2:$O$100000),0)</f>
        <v>0</v>
      </c>
      <c r="E243" s="42">
        <f>SUMIFS('Betaald tarief 2023'!G:G,'Betaald tarief 2023'!A:A,'Betaald percentage 2023'!A243)</f>
        <v>0</v>
      </c>
      <c r="F243" s="42">
        <f>SUMIFS('Betaald tarief 2023'!Q:Q,'Betaald tarief 2023'!A:A,'Betaald percentage 2023'!A243)</f>
        <v>0</v>
      </c>
      <c r="G243">
        <f>IFERROR(INDEX(Correcties!B:B,MATCH('Betaald percentage 2023'!A243,Correcties!A:A,0)),"")</f>
        <v>0</v>
      </c>
    </row>
    <row r="244" spans="1:7" x14ac:dyDescent="0.25">
      <c r="A244" s="45"/>
      <c r="B244" s="39" t="str">
        <f>IFERROR(INDEX('Betaald tarief 2023'!B:B,MATCH('Betaald percentage 2023'!A244,'Betaald tarief 2023'!A:A,0)),"")</f>
        <v/>
      </c>
      <c r="C244" s="39" t="str">
        <f>IFERROR(INDEX('Betaald tarief 2023'!C:C,MATCH('Betaald percentage 2023'!A244,'Betaald tarief 2023'!A:A,0)),"")</f>
        <v/>
      </c>
      <c r="D244" s="41" cm="1">
        <f t="array" ref="D244">IFERROR(E244/SUMPRODUCT(('Betaald tarief 2023'!$A$2:$A$100000='Betaald percentage 2023'!A244)*'Betaald tarief 2023'!$H$2:$H$100000*'Betaald tarief 2023'!$O$2:$O$100000),0)</f>
        <v>0</v>
      </c>
      <c r="E244" s="42">
        <f>SUMIFS('Betaald tarief 2023'!G:G,'Betaald tarief 2023'!A:A,'Betaald percentage 2023'!A244)</f>
        <v>0</v>
      </c>
      <c r="F244" s="42">
        <f>SUMIFS('Betaald tarief 2023'!Q:Q,'Betaald tarief 2023'!A:A,'Betaald percentage 2023'!A244)</f>
        <v>0</v>
      </c>
      <c r="G244">
        <f>IFERROR(INDEX(Correcties!B:B,MATCH('Betaald percentage 2023'!A244,Correcties!A:A,0)),"")</f>
        <v>0</v>
      </c>
    </row>
    <row r="245" spans="1:7" x14ac:dyDescent="0.25">
      <c r="A245" s="45"/>
      <c r="B245" s="39" t="str">
        <f>IFERROR(INDEX('Betaald tarief 2023'!B:B,MATCH('Betaald percentage 2023'!A245,'Betaald tarief 2023'!A:A,0)),"")</f>
        <v/>
      </c>
      <c r="C245" s="39" t="str">
        <f>IFERROR(INDEX('Betaald tarief 2023'!C:C,MATCH('Betaald percentage 2023'!A245,'Betaald tarief 2023'!A:A,0)),"")</f>
        <v/>
      </c>
      <c r="D245" s="41" cm="1">
        <f t="array" ref="D245">IFERROR(E245/SUMPRODUCT(('Betaald tarief 2023'!$A$2:$A$100000='Betaald percentage 2023'!A245)*'Betaald tarief 2023'!$H$2:$H$100000*'Betaald tarief 2023'!$O$2:$O$100000),0)</f>
        <v>0</v>
      </c>
      <c r="E245" s="42">
        <f>SUMIFS('Betaald tarief 2023'!G:G,'Betaald tarief 2023'!A:A,'Betaald percentage 2023'!A245)</f>
        <v>0</v>
      </c>
      <c r="F245" s="42">
        <f>SUMIFS('Betaald tarief 2023'!Q:Q,'Betaald tarief 2023'!A:A,'Betaald percentage 2023'!A245)</f>
        <v>0</v>
      </c>
      <c r="G245">
        <f>IFERROR(INDEX(Correcties!B:B,MATCH('Betaald percentage 2023'!A245,Correcties!A:A,0)),"")</f>
        <v>0</v>
      </c>
    </row>
    <row r="246" spans="1:7" x14ac:dyDescent="0.25">
      <c r="A246" s="45"/>
      <c r="B246" s="39" t="str">
        <f>IFERROR(INDEX('Betaald tarief 2023'!B:B,MATCH('Betaald percentage 2023'!A246,'Betaald tarief 2023'!A:A,0)),"")</f>
        <v/>
      </c>
      <c r="C246" s="39" t="str">
        <f>IFERROR(INDEX('Betaald tarief 2023'!C:C,MATCH('Betaald percentage 2023'!A246,'Betaald tarief 2023'!A:A,0)),"")</f>
        <v/>
      </c>
      <c r="D246" s="41" cm="1">
        <f t="array" ref="D246">IFERROR(E246/SUMPRODUCT(('Betaald tarief 2023'!$A$2:$A$100000='Betaald percentage 2023'!A246)*'Betaald tarief 2023'!$H$2:$H$100000*'Betaald tarief 2023'!$O$2:$O$100000),0)</f>
        <v>0</v>
      </c>
      <c r="E246" s="42">
        <f>SUMIFS('Betaald tarief 2023'!G:G,'Betaald tarief 2023'!A:A,'Betaald percentage 2023'!A246)</f>
        <v>0</v>
      </c>
      <c r="F246" s="42">
        <f>SUMIFS('Betaald tarief 2023'!Q:Q,'Betaald tarief 2023'!A:A,'Betaald percentage 2023'!A246)</f>
        <v>0</v>
      </c>
      <c r="G246">
        <f>IFERROR(INDEX(Correcties!B:B,MATCH('Betaald percentage 2023'!A246,Correcties!A:A,0)),"")</f>
        <v>0</v>
      </c>
    </row>
    <row r="247" spans="1:7" x14ac:dyDescent="0.25">
      <c r="A247" s="45"/>
      <c r="B247" s="39" t="str">
        <f>IFERROR(INDEX('Betaald tarief 2023'!B:B,MATCH('Betaald percentage 2023'!A247,'Betaald tarief 2023'!A:A,0)),"")</f>
        <v/>
      </c>
      <c r="C247" s="39" t="str">
        <f>IFERROR(INDEX('Betaald tarief 2023'!C:C,MATCH('Betaald percentage 2023'!A247,'Betaald tarief 2023'!A:A,0)),"")</f>
        <v/>
      </c>
      <c r="D247" s="41" cm="1">
        <f t="array" ref="D247">IFERROR(E247/SUMPRODUCT(('Betaald tarief 2023'!$A$2:$A$100000='Betaald percentage 2023'!A247)*'Betaald tarief 2023'!$H$2:$H$100000*'Betaald tarief 2023'!$O$2:$O$100000),0)</f>
        <v>0</v>
      </c>
      <c r="E247" s="42">
        <f>SUMIFS('Betaald tarief 2023'!G:G,'Betaald tarief 2023'!A:A,'Betaald percentage 2023'!A247)</f>
        <v>0</v>
      </c>
      <c r="F247" s="42">
        <f>SUMIFS('Betaald tarief 2023'!Q:Q,'Betaald tarief 2023'!A:A,'Betaald percentage 2023'!A247)</f>
        <v>0</v>
      </c>
      <c r="G247">
        <f>IFERROR(INDEX(Correcties!B:B,MATCH('Betaald percentage 2023'!A247,Correcties!A:A,0)),"")</f>
        <v>0</v>
      </c>
    </row>
    <row r="248" spans="1:7" x14ac:dyDescent="0.25">
      <c r="A248" s="45"/>
      <c r="B248" s="39" t="str">
        <f>IFERROR(INDEX('Betaald tarief 2023'!B:B,MATCH('Betaald percentage 2023'!A248,'Betaald tarief 2023'!A:A,0)),"")</f>
        <v/>
      </c>
      <c r="C248" s="39" t="str">
        <f>IFERROR(INDEX('Betaald tarief 2023'!C:C,MATCH('Betaald percentage 2023'!A248,'Betaald tarief 2023'!A:A,0)),"")</f>
        <v/>
      </c>
      <c r="D248" s="41" cm="1">
        <f t="array" ref="D248">IFERROR(E248/SUMPRODUCT(('Betaald tarief 2023'!$A$2:$A$100000='Betaald percentage 2023'!A248)*'Betaald tarief 2023'!$H$2:$H$100000*'Betaald tarief 2023'!$O$2:$O$100000),0)</f>
        <v>0</v>
      </c>
      <c r="E248" s="42">
        <f>SUMIFS('Betaald tarief 2023'!G:G,'Betaald tarief 2023'!A:A,'Betaald percentage 2023'!A248)</f>
        <v>0</v>
      </c>
      <c r="F248" s="42">
        <f>SUMIFS('Betaald tarief 2023'!Q:Q,'Betaald tarief 2023'!A:A,'Betaald percentage 2023'!A248)</f>
        <v>0</v>
      </c>
      <c r="G248">
        <f>IFERROR(INDEX(Correcties!B:B,MATCH('Betaald percentage 2023'!A248,Correcties!A:A,0)),"")</f>
        <v>0</v>
      </c>
    </row>
    <row r="249" spans="1:7" x14ac:dyDescent="0.25">
      <c r="A249" s="45"/>
      <c r="B249" s="39" t="str">
        <f>IFERROR(INDEX('Betaald tarief 2023'!B:B,MATCH('Betaald percentage 2023'!A249,'Betaald tarief 2023'!A:A,0)),"")</f>
        <v/>
      </c>
      <c r="C249" s="39" t="str">
        <f>IFERROR(INDEX('Betaald tarief 2023'!C:C,MATCH('Betaald percentage 2023'!A249,'Betaald tarief 2023'!A:A,0)),"")</f>
        <v/>
      </c>
      <c r="D249" s="41" cm="1">
        <f t="array" ref="D249">IFERROR(E249/SUMPRODUCT(('Betaald tarief 2023'!$A$2:$A$100000='Betaald percentage 2023'!A249)*'Betaald tarief 2023'!$H$2:$H$100000*'Betaald tarief 2023'!$O$2:$O$100000),0)</f>
        <v>0</v>
      </c>
      <c r="E249" s="42">
        <f>SUMIFS('Betaald tarief 2023'!G:G,'Betaald tarief 2023'!A:A,'Betaald percentage 2023'!A249)</f>
        <v>0</v>
      </c>
      <c r="F249" s="42">
        <f>SUMIFS('Betaald tarief 2023'!Q:Q,'Betaald tarief 2023'!A:A,'Betaald percentage 2023'!A249)</f>
        <v>0</v>
      </c>
      <c r="G249">
        <f>IFERROR(INDEX(Correcties!B:B,MATCH('Betaald percentage 2023'!A249,Correcties!A:A,0)),"")</f>
        <v>0</v>
      </c>
    </row>
    <row r="250" spans="1:7" x14ac:dyDescent="0.25">
      <c r="A250" s="45"/>
      <c r="B250" s="39" t="str">
        <f>IFERROR(INDEX('Betaald tarief 2023'!B:B,MATCH('Betaald percentage 2023'!A250,'Betaald tarief 2023'!A:A,0)),"")</f>
        <v/>
      </c>
      <c r="C250" s="39" t="str">
        <f>IFERROR(INDEX('Betaald tarief 2023'!C:C,MATCH('Betaald percentage 2023'!A250,'Betaald tarief 2023'!A:A,0)),"")</f>
        <v/>
      </c>
      <c r="D250" s="41" cm="1">
        <f t="array" ref="D250">IFERROR(E250/SUMPRODUCT(('Betaald tarief 2023'!$A$2:$A$100000='Betaald percentage 2023'!A250)*'Betaald tarief 2023'!$H$2:$H$100000*'Betaald tarief 2023'!$O$2:$O$100000),0)</f>
        <v>0</v>
      </c>
      <c r="E250" s="42">
        <f>SUMIFS('Betaald tarief 2023'!G:G,'Betaald tarief 2023'!A:A,'Betaald percentage 2023'!A250)</f>
        <v>0</v>
      </c>
      <c r="F250" s="42">
        <f>SUMIFS('Betaald tarief 2023'!Q:Q,'Betaald tarief 2023'!A:A,'Betaald percentage 2023'!A250)</f>
        <v>0</v>
      </c>
      <c r="G250">
        <f>IFERROR(INDEX(Correcties!B:B,MATCH('Betaald percentage 2023'!A250,Correcties!A:A,0)),"")</f>
        <v>0</v>
      </c>
    </row>
    <row r="251" spans="1:7" x14ac:dyDescent="0.25">
      <c r="A251" s="45"/>
      <c r="B251" s="39" t="str">
        <f>IFERROR(INDEX('Betaald tarief 2023'!B:B,MATCH('Betaald percentage 2023'!A251,'Betaald tarief 2023'!A:A,0)),"")</f>
        <v/>
      </c>
      <c r="C251" s="39" t="str">
        <f>IFERROR(INDEX('Betaald tarief 2023'!C:C,MATCH('Betaald percentage 2023'!A251,'Betaald tarief 2023'!A:A,0)),"")</f>
        <v/>
      </c>
      <c r="D251" s="41" cm="1">
        <f t="array" ref="D251">IFERROR(E251/SUMPRODUCT(('Betaald tarief 2023'!$A$2:$A$100000='Betaald percentage 2023'!A251)*'Betaald tarief 2023'!$H$2:$H$100000*'Betaald tarief 2023'!$O$2:$O$100000),0)</f>
        <v>0</v>
      </c>
      <c r="E251" s="42">
        <f>SUMIFS('Betaald tarief 2023'!G:G,'Betaald tarief 2023'!A:A,'Betaald percentage 2023'!A251)</f>
        <v>0</v>
      </c>
      <c r="F251" s="42">
        <f>SUMIFS('Betaald tarief 2023'!Q:Q,'Betaald tarief 2023'!A:A,'Betaald percentage 2023'!A251)</f>
        <v>0</v>
      </c>
      <c r="G251">
        <f>IFERROR(INDEX(Correcties!B:B,MATCH('Betaald percentage 2023'!A251,Correcties!A:A,0)),"")</f>
        <v>0</v>
      </c>
    </row>
    <row r="252" spans="1:7" x14ac:dyDescent="0.25">
      <c r="A252" s="45"/>
      <c r="B252" s="39" t="str">
        <f>IFERROR(INDEX('Betaald tarief 2023'!B:B,MATCH('Betaald percentage 2023'!A252,'Betaald tarief 2023'!A:A,0)),"")</f>
        <v/>
      </c>
      <c r="C252" s="39" t="str">
        <f>IFERROR(INDEX('Betaald tarief 2023'!C:C,MATCH('Betaald percentage 2023'!A252,'Betaald tarief 2023'!A:A,0)),"")</f>
        <v/>
      </c>
      <c r="D252" s="41" cm="1">
        <f t="array" ref="D252">IFERROR(E252/SUMPRODUCT(('Betaald tarief 2023'!$A$2:$A$100000='Betaald percentage 2023'!A252)*'Betaald tarief 2023'!$H$2:$H$100000*'Betaald tarief 2023'!$O$2:$O$100000),0)</f>
        <v>0</v>
      </c>
      <c r="E252" s="42">
        <f>SUMIFS('Betaald tarief 2023'!G:G,'Betaald tarief 2023'!A:A,'Betaald percentage 2023'!A252)</f>
        <v>0</v>
      </c>
      <c r="F252" s="42">
        <f>SUMIFS('Betaald tarief 2023'!Q:Q,'Betaald tarief 2023'!A:A,'Betaald percentage 2023'!A252)</f>
        <v>0</v>
      </c>
      <c r="G252">
        <f>IFERROR(INDEX(Correcties!B:B,MATCH('Betaald percentage 2023'!A252,Correcties!A:A,0)),"")</f>
        <v>0</v>
      </c>
    </row>
    <row r="253" spans="1:7" x14ac:dyDescent="0.25">
      <c r="A253" s="45"/>
      <c r="B253" s="39" t="str">
        <f>IFERROR(INDEX('Betaald tarief 2023'!B:B,MATCH('Betaald percentage 2023'!A253,'Betaald tarief 2023'!A:A,0)),"")</f>
        <v/>
      </c>
      <c r="C253" s="39" t="str">
        <f>IFERROR(INDEX('Betaald tarief 2023'!C:C,MATCH('Betaald percentage 2023'!A253,'Betaald tarief 2023'!A:A,0)),"")</f>
        <v/>
      </c>
      <c r="D253" s="41" cm="1">
        <f t="array" ref="D253">IFERROR(E253/SUMPRODUCT(('Betaald tarief 2023'!$A$2:$A$100000='Betaald percentage 2023'!A253)*'Betaald tarief 2023'!$H$2:$H$100000*'Betaald tarief 2023'!$O$2:$O$100000),0)</f>
        <v>0</v>
      </c>
      <c r="E253" s="42">
        <f>SUMIFS('Betaald tarief 2023'!G:G,'Betaald tarief 2023'!A:A,'Betaald percentage 2023'!A253)</f>
        <v>0</v>
      </c>
      <c r="F253" s="42">
        <f>SUMIFS('Betaald tarief 2023'!Q:Q,'Betaald tarief 2023'!A:A,'Betaald percentage 2023'!A253)</f>
        <v>0</v>
      </c>
      <c r="G253">
        <f>IFERROR(INDEX(Correcties!B:B,MATCH('Betaald percentage 2023'!A253,Correcties!A:A,0)),"")</f>
        <v>0</v>
      </c>
    </row>
    <row r="254" spans="1:7" x14ac:dyDescent="0.25">
      <c r="A254" s="45"/>
      <c r="B254" s="39" t="str">
        <f>IFERROR(INDEX('Betaald tarief 2023'!B:B,MATCH('Betaald percentage 2023'!A254,'Betaald tarief 2023'!A:A,0)),"")</f>
        <v/>
      </c>
      <c r="C254" s="39" t="str">
        <f>IFERROR(INDEX('Betaald tarief 2023'!C:C,MATCH('Betaald percentage 2023'!A254,'Betaald tarief 2023'!A:A,0)),"")</f>
        <v/>
      </c>
      <c r="D254" s="41" cm="1">
        <f t="array" ref="D254">IFERROR(E254/SUMPRODUCT(('Betaald tarief 2023'!$A$2:$A$100000='Betaald percentage 2023'!A254)*'Betaald tarief 2023'!$H$2:$H$100000*'Betaald tarief 2023'!$O$2:$O$100000),0)</f>
        <v>0</v>
      </c>
      <c r="E254" s="42">
        <f>SUMIFS('Betaald tarief 2023'!G:G,'Betaald tarief 2023'!A:A,'Betaald percentage 2023'!A254)</f>
        <v>0</v>
      </c>
      <c r="F254" s="42">
        <f>SUMIFS('Betaald tarief 2023'!Q:Q,'Betaald tarief 2023'!A:A,'Betaald percentage 2023'!A254)</f>
        <v>0</v>
      </c>
      <c r="G254">
        <f>IFERROR(INDEX(Correcties!B:B,MATCH('Betaald percentage 2023'!A254,Correcties!A:A,0)),"")</f>
        <v>0</v>
      </c>
    </row>
    <row r="255" spans="1:7" x14ac:dyDescent="0.25">
      <c r="A255" s="45"/>
      <c r="B255" s="39" t="str">
        <f>IFERROR(INDEX('Betaald tarief 2023'!B:B,MATCH('Betaald percentage 2023'!A255,'Betaald tarief 2023'!A:A,0)),"")</f>
        <v/>
      </c>
      <c r="C255" s="39" t="str">
        <f>IFERROR(INDEX('Betaald tarief 2023'!C:C,MATCH('Betaald percentage 2023'!A255,'Betaald tarief 2023'!A:A,0)),"")</f>
        <v/>
      </c>
      <c r="D255" s="41" cm="1">
        <f t="array" ref="D255">IFERROR(E255/SUMPRODUCT(('Betaald tarief 2023'!$A$2:$A$100000='Betaald percentage 2023'!A255)*'Betaald tarief 2023'!$H$2:$H$100000*'Betaald tarief 2023'!$O$2:$O$100000),0)</f>
        <v>0</v>
      </c>
      <c r="E255" s="42">
        <f>SUMIFS('Betaald tarief 2023'!G:G,'Betaald tarief 2023'!A:A,'Betaald percentage 2023'!A255)</f>
        <v>0</v>
      </c>
      <c r="F255" s="42">
        <f>SUMIFS('Betaald tarief 2023'!Q:Q,'Betaald tarief 2023'!A:A,'Betaald percentage 2023'!A255)</f>
        <v>0</v>
      </c>
      <c r="G255">
        <f>IFERROR(INDEX(Correcties!B:B,MATCH('Betaald percentage 2023'!A255,Correcties!A:A,0)),"")</f>
        <v>0</v>
      </c>
    </row>
    <row r="256" spans="1:7" x14ac:dyDescent="0.25">
      <c r="A256" s="45"/>
      <c r="B256" s="39" t="str">
        <f>IFERROR(INDEX('Betaald tarief 2023'!B:B,MATCH('Betaald percentage 2023'!A256,'Betaald tarief 2023'!A:A,0)),"")</f>
        <v/>
      </c>
      <c r="C256" s="39" t="str">
        <f>IFERROR(INDEX('Betaald tarief 2023'!C:C,MATCH('Betaald percentage 2023'!A256,'Betaald tarief 2023'!A:A,0)),"")</f>
        <v/>
      </c>
      <c r="D256" s="41" cm="1">
        <f t="array" ref="D256">IFERROR(E256/SUMPRODUCT(('Betaald tarief 2023'!$A$2:$A$100000='Betaald percentage 2023'!A256)*'Betaald tarief 2023'!$H$2:$H$100000*'Betaald tarief 2023'!$O$2:$O$100000),0)</f>
        <v>0</v>
      </c>
      <c r="E256" s="42">
        <f>SUMIFS('Betaald tarief 2023'!G:G,'Betaald tarief 2023'!A:A,'Betaald percentage 2023'!A256)</f>
        <v>0</v>
      </c>
      <c r="F256" s="42">
        <f>SUMIFS('Betaald tarief 2023'!Q:Q,'Betaald tarief 2023'!A:A,'Betaald percentage 2023'!A256)</f>
        <v>0</v>
      </c>
      <c r="G256">
        <f>IFERROR(INDEX(Correcties!B:B,MATCH('Betaald percentage 2023'!A256,Correcties!A:A,0)),"")</f>
        <v>0</v>
      </c>
    </row>
    <row r="257" spans="1:7" x14ac:dyDescent="0.25">
      <c r="A257" s="45"/>
      <c r="B257" s="39" t="str">
        <f>IFERROR(INDEX('Betaald tarief 2023'!B:B,MATCH('Betaald percentage 2023'!A257,'Betaald tarief 2023'!A:A,0)),"")</f>
        <v/>
      </c>
      <c r="C257" s="39" t="str">
        <f>IFERROR(INDEX('Betaald tarief 2023'!C:C,MATCH('Betaald percentage 2023'!A257,'Betaald tarief 2023'!A:A,0)),"")</f>
        <v/>
      </c>
      <c r="D257" s="41" cm="1">
        <f t="array" ref="D257">IFERROR(E257/SUMPRODUCT(('Betaald tarief 2023'!$A$2:$A$100000='Betaald percentage 2023'!A257)*'Betaald tarief 2023'!$H$2:$H$100000*'Betaald tarief 2023'!$O$2:$O$100000),0)</f>
        <v>0</v>
      </c>
      <c r="E257" s="42">
        <f>SUMIFS('Betaald tarief 2023'!G:G,'Betaald tarief 2023'!A:A,'Betaald percentage 2023'!A257)</f>
        <v>0</v>
      </c>
      <c r="F257" s="42">
        <f>SUMIFS('Betaald tarief 2023'!Q:Q,'Betaald tarief 2023'!A:A,'Betaald percentage 2023'!A257)</f>
        <v>0</v>
      </c>
      <c r="G257">
        <f>IFERROR(INDEX(Correcties!B:B,MATCH('Betaald percentage 2023'!A257,Correcties!A:A,0)),"")</f>
        <v>0</v>
      </c>
    </row>
    <row r="258" spans="1:7" x14ac:dyDescent="0.25">
      <c r="A258" s="45"/>
      <c r="B258" s="39" t="str">
        <f>IFERROR(INDEX('Betaald tarief 2023'!B:B,MATCH('Betaald percentage 2023'!A258,'Betaald tarief 2023'!A:A,0)),"")</f>
        <v/>
      </c>
      <c r="C258" s="39" t="str">
        <f>IFERROR(INDEX('Betaald tarief 2023'!C:C,MATCH('Betaald percentage 2023'!A258,'Betaald tarief 2023'!A:A,0)),"")</f>
        <v/>
      </c>
      <c r="D258" s="41" cm="1">
        <f t="array" ref="D258">IFERROR(E258/SUMPRODUCT(('Betaald tarief 2023'!$A$2:$A$100000='Betaald percentage 2023'!A258)*'Betaald tarief 2023'!$H$2:$H$100000*'Betaald tarief 2023'!$O$2:$O$100000),0)</f>
        <v>0</v>
      </c>
      <c r="E258" s="42">
        <f>SUMIFS('Betaald tarief 2023'!G:G,'Betaald tarief 2023'!A:A,'Betaald percentage 2023'!A258)</f>
        <v>0</v>
      </c>
      <c r="F258" s="42">
        <f>SUMIFS('Betaald tarief 2023'!Q:Q,'Betaald tarief 2023'!A:A,'Betaald percentage 2023'!A258)</f>
        <v>0</v>
      </c>
      <c r="G258">
        <f>IFERROR(INDEX(Correcties!B:B,MATCH('Betaald percentage 2023'!A258,Correcties!A:A,0)),"")</f>
        <v>0</v>
      </c>
    </row>
    <row r="259" spans="1:7" x14ac:dyDescent="0.25">
      <c r="A259" s="45"/>
      <c r="B259" s="39" t="str">
        <f>IFERROR(INDEX('Betaald tarief 2023'!B:B,MATCH('Betaald percentage 2023'!A259,'Betaald tarief 2023'!A:A,0)),"")</f>
        <v/>
      </c>
      <c r="C259" s="39" t="str">
        <f>IFERROR(INDEX('Betaald tarief 2023'!C:C,MATCH('Betaald percentage 2023'!A259,'Betaald tarief 2023'!A:A,0)),"")</f>
        <v/>
      </c>
      <c r="D259" s="41" cm="1">
        <f t="array" ref="D259">IFERROR(E259/SUMPRODUCT(('Betaald tarief 2023'!$A$2:$A$100000='Betaald percentage 2023'!A259)*'Betaald tarief 2023'!$H$2:$H$100000*'Betaald tarief 2023'!$O$2:$O$100000),0)</f>
        <v>0</v>
      </c>
      <c r="E259" s="42">
        <f>SUMIFS('Betaald tarief 2023'!G:G,'Betaald tarief 2023'!A:A,'Betaald percentage 2023'!A259)</f>
        <v>0</v>
      </c>
      <c r="F259" s="42">
        <f>SUMIFS('Betaald tarief 2023'!Q:Q,'Betaald tarief 2023'!A:A,'Betaald percentage 2023'!A259)</f>
        <v>0</v>
      </c>
      <c r="G259">
        <f>IFERROR(INDEX(Correcties!B:B,MATCH('Betaald percentage 2023'!A259,Correcties!A:A,0)),"")</f>
        <v>0</v>
      </c>
    </row>
    <row r="260" spans="1:7" x14ac:dyDescent="0.25">
      <c r="A260" s="45"/>
      <c r="B260" s="39" t="str">
        <f>IFERROR(INDEX('Betaald tarief 2023'!B:B,MATCH('Betaald percentage 2023'!A260,'Betaald tarief 2023'!A:A,0)),"")</f>
        <v/>
      </c>
      <c r="C260" s="39" t="str">
        <f>IFERROR(INDEX('Betaald tarief 2023'!C:C,MATCH('Betaald percentage 2023'!A260,'Betaald tarief 2023'!A:A,0)),"")</f>
        <v/>
      </c>
      <c r="D260" s="41" cm="1">
        <f t="array" ref="D260">IFERROR(E260/SUMPRODUCT(('Betaald tarief 2023'!$A$2:$A$100000='Betaald percentage 2023'!A260)*'Betaald tarief 2023'!$H$2:$H$100000*'Betaald tarief 2023'!$O$2:$O$100000),0)</f>
        <v>0</v>
      </c>
      <c r="E260" s="42">
        <f>SUMIFS('Betaald tarief 2023'!G:G,'Betaald tarief 2023'!A:A,'Betaald percentage 2023'!A260)</f>
        <v>0</v>
      </c>
      <c r="F260" s="42">
        <f>SUMIFS('Betaald tarief 2023'!Q:Q,'Betaald tarief 2023'!A:A,'Betaald percentage 2023'!A260)</f>
        <v>0</v>
      </c>
      <c r="G260">
        <f>IFERROR(INDEX(Correcties!B:B,MATCH('Betaald percentage 2023'!A260,Correcties!A:A,0)),"")</f>
        <v>0</v>
      </c>
    </row>
    <row r="261" spans="1:7" x14ac:dyDescent="0.25">
      <c r="A261" s="45"/>
      <c r="B261" s="39" t="str">
        <f>IFERROR(INDEX('Betaald tarief 2023'!B:B,MATCH('Betaald percentage 2023'!A261,'Betaald tarief 2023'!A:A,0)),"")</f>
        <v/>
      </c>
      <c r="C261" s="39" t="str">
        <f>IFERROR(INDEX('Betaald tarief 2023'!C:C,MATCH('Betaald percentage 2023'!A261,'Betaald tarief 2023'!A:A,0)),"")</f>
        <v/>
      </c>
      <c r="D261" s="41" cm="1">
        <f t="array" ref="D261">IFERROR(E261/SUMPRODUCT(('Betaald tarief 2023'!$A$2:$A$100000='Betaald percentage 2023'!A261)*'Betaald tarief 2023'!$H$2:$H$100000*'Betaald tarief 2023'!$O$2:$O$100000),0)</f>
        <v>0</v>
      </c>
      <c r="E261" s="42">
        <f>SUMIFS('Betaald tarief 2023'!G:G,'Betaald tarief 2023'!A:A,'Betaald percentage 2023'!A261)</f>
        <v>0</v>
      </c>
      <c r="F261" s="42">
        <f>SUMIFS('Betaald tarief 2023'!Q:Q,'Betaald tarief 2023'!A:A,'Betaald percentage 2023'!A261)</f>
        <v>0</v>
      </c>
      <c r="G261">
        <f>IFERROR(INDEX(Correcties!B:B,MATCH('Betaald percentage 2023'!A261,Correcties!A:A,0)),"")</f>
        <v>0</v>
      </c>
    </row>
    <row r="262" spans="1:7" x14ac:dyDescent="0.25">
      <c r="A262" s="45"/>
      <c r="B262" s="39" t="str">
        <f>IFERROR(INDEX('Betaald tarief 2023'!B:B,MATCH('Betaald percentage 2023'!A262,'Betaald tarief 2023'!A:A,0)),"")</f>
        <v/>
      </c>
      <c r="C262" s="39" t="str">
        <f>IFERROR(INDEX('Betaald tarief 2023'!C:C,MATCH('Betaald percentage 2023'!A262,'Betaald tarief 2023'!A:A,0)),"")</f>
        <v/>
      </c>
      <c r="D262" s="41" cm="1">
        <f t="array" ref="D262">IFERROR(E262/SUMPRODUCT(('Betaald tarief 2023'!$A$2:$A$100000='Betaald percentage 2023'!A262)*'Betaald tarief 2023'!$H$2:$H$100000*'Betaald tarief 2023'!$O$2:$O$100000),0)</f>
        <v>0</v>
      </c>
      <c r="E262" s="42">
        <f>SUMIFS('Betaald tarief 2023'!G:G,'Betaald tarief 2023'!A:A,'Betaald percentage 2023'!A262)</f>
        <v>0</v>
      </c>
      <c r="F262" s="42">
        <f>SUMIFS('Betaald tarief 2023'!Q:Q,'Betaald tarief 2023'!A:A,'Betaald percentage 2023'!A262)</f>
        <v>0</v>
      </c>
      <c r="G262">
        <f>IFERROR(INDEX(Correcties!B:B,MATCH('Betaald percentage 2023'!A262,Correcties!A:A,0)),"")</f>
        <v>0</v>
      </c>
    </row>
    <row r="263" spans="1:7" x14ac:dyDescent="0.25">
      <c r="A263" s="45"/>
      <c r="B263" s="39" t="str">
        <f>IFERROR(INDEX('Betaald tarief 2023'!B:B,MATCH('Betaald percentage 2023'!A263,'Betaald tarief 2023'!A:A,0)),"")</f>
        <v/>
      </c>
      <c r="C263" s="39" t="str">
        <f>IFERROR(INDEX('Betaald tarief 2023'!C:C,MATCH('Betaald percentage 2023'!A263,'Betaald tarief 2023'!A:A,0)),"")</f>
        <v/>
      </c>
      <c r="D263" s="41" cm="1">
        <f t="array" ref="D263">IFERROR(E263/SUMPRODUCT(('Betaald tarief 2023'!$A$2:$A$100000='Betaald percentage 2023'!A263)*'Betaald tarief 2023'!$H$2:$H$100000*'Betaald tarief 2023'!$O$2:$O$100000),0)</f>
        <v>0</v>
      </c>
      <c r="E263" s="42">
        <f>SUMIFS('Betaald tarief 2023'!G:G,'Betaald tarief 2023'!A:A,'Betaald percentage 2023'!A263)</f>
        <v>0</v>
      </c>
      <c r="F263" s="42">
        <f>SUMIFS('Betaald tarief 2023'!Q:Q,'Betaald tarief 2023'!A:A,'Betaald percentage 2023'!A263)</f>
        <v>0</v>
      </c>
      <c r="G263">
        <f>IFERROR(INDEX(Correcties!B:B,MATCH('Betaald percentage 2023'!A263,Correcties!A:A,0)),"")</f>
        <v>0</v>
      </c>
    </row>
    <row r="264" spans="1:7" x14ac:dyDescent="0.25">
      <c r="A264" s="45"/>
      <c r="B264" s="39" t="str">
        <f>IFERROR(INDEX('Betaald tarief 2023'!B:B,MATCH('Betaald percentage 2023'!A264,'Betaald tarief 2023'!A:A,0)),"")</f>
        <v/>
      </c>
      <c r="C264" s="39" t="str">
        <f>IFERROR(INDEX('Betaald tarief 2023'!C:C,MATCH('Betaald percentage 2023'!A264,'Betaald tarief 2023'!A:A,0)),"")</f>
        <v/>
      </c>
      <c r="D264" s="41" cm="1">
        <f t="array" ref="D264">IFERROR(E264/SUMPRODUCT(('Betaald tarief 2023'!$A$2:$A$100000='Betaald percentage 2023'!A264)*'Betaald tarief 2023'!$H$2:$H$100000*'Betaald tarief 2023'!$O$2:$O$100000),0)</f>
        <v>0</v>
      </c>
      <c r="E264" s="42">
        <f>SUMIFS('Betaald tarief 2023'!G:G,'Betaald tarief 2023'!A:A,'Betaald percentage 2023'!A264)</f>
        <v>0</v>
      </c>
      <c r="F264" s="42">
        <f>SUMIFS('Betaald tarief 2023'!Q:Q,'Betaald tarief 2023'!A:A,'Betaald percentage 2023'!A264)</f>
        <v>0</v>
      </c>
      <c r="G264">
        <f>IFERROR(INDEX(Correcties!B:B,MATCH('Betaald percentage 2023'!A264,Correcties!A:A,0)),"")</f>
        <v>0</v>
      </c>
    </row>
    <row r="265" spans="1:7" x14ac:dyDescent="0.25">
      <c r="A265" s="45"/>
      <c r="B265" s="39" t="str">
        <f>IFERROR(INDEX('Betaald tarief 2023'!B:B,MATCH('Betaald percentage 2023'!A265,'Betaald tarief 2023'!A:A,0)),"")</f>
        <v/>
      </c>
      <c r="C265" s="39" t="str">
        <f>IFERROR(INDEX('Betaald tarief 2023'!C:C,MATCH('Betaald percentage 2023'!A265,'Betaald tarief 2023'!A:A,0)),"")</f>
        <v/>
      </c>
      <c r="D265" s="41" cm="1">
        <f t="array" ref="D265">IFERROR(E265/SUMPRODUCT(('Betaald tarief 2023'!$A$2:$A$100000='Betaald percentage 2023'!A265)*'Betaald tarief 2023'!$H$2:$H$100000*'Betaald tarief 2023'!$O$2:$O$100000),0)</f>
        <v>0</v>
      </c>
      <c r="E265" s="42">
        <f>SUMIFS('Betaald tarief 2023'!G:G,'Betaald tarief 2023'!A:A,'Betaald percentage 2023'!A265)</f>
        <v>0</v>
      </c>
      <c r="F265" s="42">
        <f>SUMIFS('Betaald tarief 2023'!Q:Q,'Betaald tarief 2023'!A:A,'Betaald percentage 2023'!A265)</f>
        <v>0</v>
      </c>
      <c r="G265">
        <f>IFERROR(INDEX(Correcties!B:B,MATCH('Betaald percentage 2023'!A265,Correcties!A:A,0)),"")</f>
        <v>0</v>
      </c>
    </row>
    <row r="266" spans="1:7" x14ac:dyDescent="0.25">
      <c r="A266" s="45"/>
      <c r="B266" s="39" t="str">
        <f>IFERROR(INDEX('Betaald tarief 2023'!B:B,MATCH('Betaald percentage 2023'!A266,'Betaald tarief 2023'!A:A,0)),"")</f>
        <v/>
      </c>
      <c r="C266" s="39" t="str">
        <f>IFERROR(INDEX('Betaald tarief 2023'!C:C,MATCH('Betaald percentage 2023'!A266,'Betaald tarief 2023'!A:A,0)),"")</f>
        <v/>
      </c>
      <c r="D266" s="41" cm="1">
        <f t="array" ref="D266">IFERROR(E266/SUMPRODUCT(('Betaald tarief 2023'!$A$2:$A$100000='Betaald percentage 2023'!A266)*'Betaald tarief 2023'!$H$2:$H$100000*'Betaald tarief 2023'!$O$2:$O$100000),0)</f>
        <v>0</v>
      </c>
      <c r="E266" s="42">
        <f>SUMIFS('Betaald tarief 2023'!G:G,'Betaald tarief 2023'!A:A,'Betaald percentage 2023'!A266)</f>
        <v>0</v>
      </c>
      <c r="F266" s="42">
        <f>SUMIFS('Betaald tarief 2023'!Q:Q,'Betaald tarief 2023'!A:A,'Betaald percentage 2023'!A266)</f>
        <v>0</v>
      </c>
      <c r="G266">
        <f>IFERROR(INDEX(Correcties!B:B,MATCH('Betaald percentage 2023'!A266,Correcties!A:A,0)),"")</f>
        <v>0</v>
      </c>
    </row>
    <row r="267" spans="1:7" x14ac:dyDescent="0.25">
      <c r="A267" s="45"/>
      <c r="B267" s="39" t="str">
        <f>IFERROR(INDEX('Betaald tarief 2023'!B:B,MATCH('Betaald percentage 2023'!A267,'Betaald tarief 2023'!A:A,0)),"")</f>
        <v/>
      </c>
      <c r="C267" s="39" t="str">
        <f>IFERROR(INDEX('Betaald tarief 2023'!C:C,MATCH('Betaald percentage 2023'!A267,'Betaald tarief 2023'!A:A,0)),"")</f>
        <v/>
      </c>
      <c r="D267" s="41" cm="1">
        <f t="array" ref="D267">IFERROR(E267/SUMPRODUCT(('Betaald tarief 2023'!$A$2:$A$100000='Betaald percentage 2023'!A267)*'Betaald tarief 2023'!$H$2:$H$100000*'Betaald tarief 2023'!$O$2:$O$100000),0)</f>
        <v>0</v>
      </c>
      <c r="E267" s="42">
        <f>SUMIFS('Betaald tarief 2023'!G:G,'Betaald tarief 2023'!A:A,'Betaald percentage 2023'!A267)</f>
        <v>0</v>
      </c>
      <c r="F267" s="42">
        <f>SUMIFS('Betaald tarief 2023'!Q:Q,'Betaald tarief 2023'!A:A,'Betaald percentage 2023'!A267)</f>
        <v>0</v>
      </c>
      <c r="G267">
        <f>IFERROR(INDEX(Correcties!B:B,MATCH('Betaald percentage 2023'!A267,Correcties!A:A,0)),"")</f>
        <v>0</v>
      </c>
    </row>
    <row r="268" spans="1:7" x14ac:dyDescent="0.25">
      <c r="A268" s="45"/>
      <c r="B268" s="39" t="str">
        <f>IFERROR(INDEX('Betaald tarief 2023'!B:B,MATCH('Betaald percentage 2023'!A268,'Betaald tarief 2023'!A:A,0)),"")</f>
        <v/>
      </c>
      <c r="C268" s="39" t="str">
        <f>IFERROR(INDEX('Betaald tarief 2023'!C:C,MATCH('Betaald percentage 2023'!A268,'Betaald tarief 2023'!A:A,0)),"")</f>
        <v/>
      </c>
      <c r="D268" s="41" cm="1">
        <f t="array" ref="D268">IFERROR(E268/SUMPRODUCT(('Betaald tarief 2023'!$A$2:$A$100000='Betaald percentage 2023'!A268)*'Betaald tarief 2023'!$H$2:$H$100000*'Betaald tarief 2023'!$O$2:$O$100000),0)</f>
        <v>0</v>
      </c>
      <c r="E268" s="42">
        <f>SUMIFS('Betaald tarief 2023'!G:G,'Betaald tarief 2023'!A:A,'Betaald percentage 2023'!A268)</f>
        <v>0</v>
      </c>
      <c r="F268" s="42">
        <f>SUMIFS('Betaald tarief 2023'!Q:Q,'Betaald tarief 2023'!A:A,'Betaald percentage 2023'!A268)</f>
        <v>0</v>
      </c>
      <c r="G268">
        <f>IFERROR(INDEX(Correcties!B:B,MATCH('Betaald percentage 2023'!A268,Correcties!A:A,0)),"")</f>
        <v>0</v>
      </c>
    </row>
    <row r="269" spans="1:7" x14ac:dyDescent="0.25">
      <c r="A269" s="45"/>
      <c r="B269" s="39" t="str">
        <f>IFERROR(INDEX('Betaald tarief 2023'!B:B,MATCH('Betaald percentage 2023'!A269,'Betaald tarief 2023'!A:A,0)),"")</f>
        <v/>
      </c>
      <c r="C269" s="39" t="str">
        <f>IFERROR(INDEX('Betaald tarief 2023'!C:C,MATCH('Betaald percentage 2023'!A269,'Betaald tarief 2023'!A:A,0)),"")</f>
        <v/>
      </c>
      <c r="D269" s="41" cm="1">
        <f t="array" ref="D269">IFERROR(E269/SUMPRODUCT(('Betaald tarief 2023'!$A$2:$A$100000='Betaald percentage 2023'!A269)*'Betaald tarief 2023'!$H$2:$H$100000*'Betaald tarief 2023'!$O$2:$O$100000),0)</f>
        <v>0</v>
      </c>
      <c r="E269" s="42">
        <f>SUMIFS('Betaald tarief 2023'!G:G,'Betaald tarief 2023'!A:A,'Betaald percentage 2023'!A269)</f>
        <v>0</v>
      </c>
      <c r="F269" s="42">
        <f>SUMIFS('Betaald tarief 2023'!Q:Q,'Betaald tarief 2023'!A:A,'Betaald percentage 2023'!A269)</f>
        <v>0</v>
      </c>
      <c r="G269">
        <f>IFERROR(INDEX(Correcties!B:B,MATCH('Betaald percentage 2023'!A269,Correcties!A:A,0)),"")</f>
        <v>0</v>
      </c>
    </row>
    <row r="270" spans="1:7" x14ac:dyDescent="0.25">
      <c r="A270" s="45"/>
      <c r="B270" s="39" t="str">
        <f>IFERROR(INDEX('Betaald tarief 2023'!B:B,MATCH('Betaald percentage 2023'!A270,'Betaald tarief 2023'!A:A,0)),"")</f>
        <v/>
      </c>
      <c r="C270" s="39" t="str">
        <f>IFERROR(INDEX('Betaald tarief 2023'!C:C,MATCH('Betaald percentage 2023'!A270,'Betaald tarief 2023'!A:A,0)),"")</f>
        <v/>
      </c>
      <c r="D270" s="41" cm="1">
        <f t="array" ref="D270">IFERROR(E270/SUMPRODUCT(('Betaald tarief 2023'!$A$2:$A$100000='Betaald percentage 2023'!A270)*'Betaald tarief 2023'!$H$2:$H$100000*'Betaald tarief 2023'!$O$2:$O$100000),0)</f>
        <v>0</v>
      </c>
      <c r="E270" s="42">
        <f>SUMIFS('Betaald tarief 2023'!G:G,'Betaald tarief 2023'!A:A,'Betaald percentage 2023'!A270)</f>
        <v>0</v>
      </c>
      <c r="F270" s="42">
        <f>SUMIFS('Betaald tarief 2023'!Q:Q,'Betaald tarief 2023'!A:A,'Betaald percentage 2023'!A270)</f>
        <v>0</v>
      </c>
      <c r="G270">
        <f>IFERROR(INDEX(Correcties!B:B,MATCH('Betaald percentage 2023'!A270,Correcties!A:A,0)),"")</f>
        <v>0</v>
      </c>
    </row>
    <row r="271" spans="1:7" x14ac:dyDescent="0.25">
      <c r="A271" s="45"/>
      <c r="B271" s="39" t="str">
        <f>IFERROR(INDEX('Betaald tarief 2023'!B:B,MATCH('Betaald percentage 2023'!A271,'Betaald tarief 2023'!A:A,0)),"")</f>
        <v/>
      </c>
      <c r="C271" s="39" t="str">
        <f>IFERROR(INDEX('Betaald tarief 2023'!C:C,MATCH('Betaald percentage 2023'!A271,'Betaald tarief 2023'!A:A,0)),"")</f>
        <v/>
      </c>
      <c r="D271" s="41" cm="1">
        <f t="array" ref="D271">IFERROR(E271/SUMPRODUCT(('Betaald tarief 2023'!$A$2:$A$100000='Betaald percentage 2023'!A271)*'Betaald tarief 2023'!$H$2:$H$100000*'Betaald tarief 2023'!$O$2:$O$100000),0)</f>
        <v>0</v>
      </c>
      <c r="E271" s="42">
        <f>SUMIFS('Betaald tarief 2023'!G:G,'Betaald tarief 2023'!A:A,'Betaald percentage 2023'!A271)</f>
        <v>0</v>
      </c>
      <c r="F271" s="42">
        <f>SUMIFS('Betaald tarief 2023'!Q:Q,'Betaald tarief 2023'!A:A,'Betaald percentage 2023'!A271)</f>
        <v>0</v>
      </c>
      <c r="G271">
        <f>IFERROR(INDEX(Correcties!B:B,MATCH('Betaald percentage 2023'!A271,Correcties!A:A,0)),"")</f>
        <v>0</v>
      </c>
    </row>
    <row r="272" spans="1:7" x14ac:dyDescent="0.25">
      <c r="A272" s="45"/>
      <c r="B272" s="39" t="str">
        <f>IFERROR(INDEX('Betaald tarief 2023'!B:B,MATCH('Betaald percentage 2023'!A272,'Betaald tarief 2023'!A:A,0)),"")</f>
        <v/>
      </c>
      <c r="C272" s="39" t="str">
        <f>IFERROR(INDEX('Betaald tarief 2023'!C:C,MATCH('Betaald percentage 2023'!A272,'Betaald tarief 2023'!A:A,0)),"")</f>
        <v/>
      </c>
      <c r="D272" s="41" cm="1">
        <f t="array" ref="D272">IFERROR(E272/SUMPRODUCT(('Betaald tarief 2023'!$A$2:$A$100000='Betaald percentage 2023'!A272)*'Betaald tarief 2023'!$H$2:$H$100000*'Betaald tarief 2023'!$O$2:$O$100000),0)</f>
        <v>0</v>
      </c>
      <c r="E272" s="42">
        <f>SUMIFS('Betaald tarief 2023'!G:G,'Betaald tarief 2023'!A:A,'Betaald percentage 2023'!A272)</f>
        <v>0</v>
      </c>
      <c r="F272" s="42">
        <f>SUMIFS('Betaald tarief 2023'!Q:Q,'Betaald tarief 2023'!A:A,'Betaald percentage 2023'!A272)</f>
        <v>0</v>
      </c>
      <c r="G272">
        <f>IFERROR(INDEX(Correcties!B:B,MATCH('Betaald percentage 2023'!A272,Correcties!A:A,0)),"")</f>
        <v>0</v>
      </c>
    </row>
    <row r="273" spans="1:7" x14ac:dyDescent="0.25">
      <c r="A273" s="45"/>
      <c r="B273" s="39" t="str">
        <f>IFERROR(INDEX('Betaald tarief 2023'!B:B,MATCH('Betaald percentage 2023'!A273,'Betaald tarief 2023'!A:A,0)),"")</f>
        <v/>
      </c>
      <c r="C273" s="39" t="str">
        <f>IFERROR(INDEX('Betaald tarief 2023'!C:C,MATCH('Betaald percentage 2023'!A273,'Betaald tarief 2023'!A:A,0)),"")</f>
        <v/>
      </c>
      <c r="D273" s="41" cm="1">
        <f t="array" ref="D273">IFERROR(E273/SUMPRODUCT(('Betaald tarief 2023'!$A$2:$A$100000='Betaald percentage 2023'!A273)*'Betaald tarief 2023'!$H$2:$H$100000*'Betaald tarief 2023'!$O$2:$O$100000),0)</f>
        <v>0</v>
      </c>
      <c r="E273" s="42">
        <f>SUMIFS('Betaald tarief 2023'!G:G,'Betaald tarief 2023'!A:A,'Betaald percentage 2023'!A273)</f>
        <v>0</v>
      </c>
      <c r="F273" s="42">
        <f>SUMIFS('Betaald tarief 2023'!Q:Q,'Betaald tarief 2023'!A:A,'Betaald percentage 2023'!A273)</f>
        <v>0</v>
      </c>
      <c r="G273">
        <f>IFERROR(INDEX(Correcties!B:B,MATCH('Betaald percentage 2023'!A273,Correcties!A:A,0)),"")</f>
        <v>0</v>
      </c>
    </row>
    <row r="274" spans="1:7" x14ac:dyDescent="0.25">
      <c r="A274" s="45"/>
      <c r="B274" s="39" t="str">
        <f>IFERROR(INDEX('Betaald tarief 2023'!B:B,MATCH('Betaald percentage 2023'!A274,'Betaald tarief 2023'!A:A,0)),"")</f>
        <v/>
      </c>
      <c r="C274" s="39" t="str">
        <f>IFERROR(INDEX('Betaald tarief 2023'!C:C,MATCH('Betaald percentage 2023'!A274,'Betaald tarief 2023'!A:A,0)),"")</f>
        <v/>
      </c>
      <c r="D274" s="41" cm="1">
        <f t="array" ref="D274">IFERROR(E274/SUMPRODUCT(('Betaald tarief 2023'!$A$2:$A$100000='Betaald percentage 2023'!A274)*'Betaald tarief 2023'!$H$2:$H$100000*'Betaald tarief 2023'!$O$2:$O$100000),0)</f>
        <v>0</v>
      </c>
      <c r="E274" s="42">
        <f>SUMIFS('Betaald tarief 2023'!G:G,'Betaald tarief 2023'!A:A,'Betaald percentage 2023'!A274)</f>
        <v>0</v>
      </c>
      <c r="F274" s="42">
        <f>SUMIFS('Betaald tarief 2023'!Q:Q,'Betaald tarief 2023'!A:A,'Betaald percentage 2023'!A274)</f>
        <v>0</v>
      </c>
      <c r="G274">
        <f>IFERROR(INDEX(Correcties!B:B,MATCH('Betaald percentage 2023'!A274,Correcties!A:A,0)),"")</f>
        <v>0</v>
      </c>
    </row>
    <row r="275" spans="1:7" x14ac:dyDescent="0.25">
      <c r="A275" s="45"/>
      <c r="B275" s="39" t="str">
        <f>IFERROR(INDEX('Betaald tarief 2023'!B:B,MATCH('Betaald percentage 2023'!A275,'Betaald tarief 2023'!A:A,0)),"")</f>
        <v/>
      </c>
      <c r="C275" s="39" t="str">
        <f>IFERROR(INDEX('Betaald tarief 2023'!C:C,MATCH('Betaald percentage 2023'!A275,'Betaald tarief 2023'!A:A,0)),"")</f>
        <v/>
      </c>
      <c r="D275" s="41" cm="1">
        <f t="array" ref="D275">IFERROR(E275/SUMPRODUCT(('Betaald tarief 2023'!$A$2:$A$100000='Betaald percentage 2023'!A275)*'Betaald tarief 2023'!$H$2:$H$100000*'Betaald tarief 2023'!$O$2:$O$100000),0)</f>
        <v>0</v>
      </c>
      <c r="E275" s="42">
        <f>SUMIFS('Betaald tarief 2023'!G:G,'Betaald tarief 2023'!A:A,'Betaald percentage 2023'!A275)</f>
        <v>0</v>
      </c>
      <c r="F275" s="42">
        <f>SUMIFS('Betaald tarief 2023'!Q:Q,'Betaald tarief 2023'!A:A,'Betaald percentage 2023'!A275)</f>
        <v>0</v>
      </c>
      <c r="G275">
        <f>IFERROR(INDEX(Correcties!B:B,MATCH('Betaald percentage 2023'!A275,Correcties!A:A,0)),"")</f>
        <v>0</v>
      </c>
    </row>
    <row r="276" spans="1:7" x14ac:dyDescent="0.25">
      <c r="A276" s="45"/>
      <c r="B276" s="39" t="str">
        <f>IFERROR(INDEX('Betaald tarief 2023'!B:B,MATCH('Betaald percentage 2023'!A276,'Betaald tarief 2023'!A:A,0)),"")</f>
        <v/>
      </c>
      <c r="C276" s="39" t="str">
        <f>IFERROR(INDEX('Betaald tarief 2023'!C:C,MATCH('Betaald percentage 2023'!A276,'Betaald tarief 2023'!A:A,0)),"")</f>
        <v/>
      </c>
      <c r="D276" s="41" cm="1">
        <f t="array" ref="D276">IFERROR(E276/SUMPRODUCT(('Betaald tarief 2023'!$A$2:$A$100000='Betaald percentage 2023'!A276)*'Betaald tarief 2023'!$H$2:$H$100000*'Betaald tarief 2023'!$O$2:$O$100000),0)</f>
        <v>0</v>
      </c>
      <c r="E276" s="42">
        <f>SUMIFS('Betaald tarief 2023'!G:G,'Betaald tarief 2023'!A:A,'Betaald percentage 2023'!A276)</f>
        <v>0</v>
      </c>
      <c r="F276" s="42">
        <f>SUMIFS('Betaald tarief 2023'!Q:Q,'Betaald tarief 2023'!A:A,'Betaald percentage 2023'!A276)</f>
        <v>0</v>
      </c>
      <c r="G276">
        <f>IFERROR(INDEX(Correcties!B:B,MATCH('Betaald percentage 2023'!A276,Correcties!A:A,0)),"")</f>
        <v>0</v>
      </c>
    </row>
    <row r="277" spans="1:7" x14ac:dyDescent="0.25">
      <c r="A277" s="45"/>
      <c r="B277" s="39" t="str">
        <f>IFERROR(INDEX('Betaald tarief 2023'!B:B,MATCH('Betaald percentage 2023'!A277,'Betaald tarief 2023'!A:A,0)),"")</f>
        <v/>
      </c>
      <c r="C277" s="39" t="str">
        <f>IFERROR(INDEX('Betaald tarief 2023'!C:C,MATCH('Betaald percentage 2023'!A277,'Betaald tarief 2023'!A:A,0)),"")</f>
        <v/>
      </c>
      <c r="D277" s="41" cm="1">
        <f t="array" ref="D277">IFERROR(E277/SUMPRODUCT(('Betaald tarief 2023'!$A$2:$A$100000='Betaald percentage 2023'!A277)*'Betaald tarief 2023'!$H$2:$H$100000*'Betaald tarief 2023'!$O$2:$O$100000),0)</f>
        <v>0</v>
      </c>
      <c r="E277" s="42">
        <f>SUMIFS('Betaald tarief 2023'!G:G,'Betaald tarief 2023'!A:A,'Betaald percentage 2023'!A277)</f>
        <v>0</v>
      </c>
      <c r="F277" s="42">
        <f>SUMIFS('Betaald tarief 2023'!Q:Q,'Betaald tarief 2023'!A:A,'Betaald percentage 2023'!A277)</f>
        <v>0</v>
      </c>
      <c r="G277">
        <f>IFERROR(INDEX(Correcties!B:B,MATCH('Betaald percentage 2023'!A277,Correcties!A:A,0)),"")</f>
        <v>0</v>
      </c>
    </row>
    <row r="278" spans="1:7" x14ac:dyDescent="0.25">
      <c r="A278" s="45"/>
      <c r="B278" s="39" t="str">
        <f>IFERROR(INDEX('Betaald tarief 2023'!B:B,MATCH('Betaald percentage 2023'!A278,'Betaald tarief 2023'!A:A,0)),"")</f>
        <v/>
      </c>
      <c r="C278" s="39" t="str">
        <f>IFERROR(INDEX('Betaald tarief 2023'!C:C,MATCH('Betaald percentage 2023'!A278,'Betaald tarief 2023'!A:A,0)),"")</f>
        <v/>
      </c>
      <c r="D278" s="41" cm="1">
        <f t="array" ref="D278">IFERROR(E278/SUMPRODUCT(('Betaald tarief 2023'!$A$2:$A$100000='Betaald percentage 2023'!A278)*'Betaald tarief 2023'!$H$2:$H$100000*'Betaald tarief 2023'!$O$2:$O$100000),0)</f>
        <v>0</v>
      </c>
      <c r="E278" s="42">
        <f>SUMIFS('Betaald tarief 2023'!G:G,'Betaald tarief 2023'!A:A,'Betaald percentage 2023'!A278)</f>
        <v>0</v>
      </c>
      <c r="F278" s="42">
        <f>SUMIFS('Betaald tarief 2023'!Q:Q,'Betaald tarief 2023'!A:A,'Betaald percentage 2023'!A278)</f>
        <v>0</v>
      </c>
      <c r="G278">
        <f>IFERROR(INDEX(Correcties!B:B,MATCH('Betaald percentage 2023'!A278,Correcties!A:A,0)),"")</f>
        <v>0</v>
      </c>
    </row>
    <row r="279" spans="1:7" x14ac:dyDescent="0.25">
      <c r="A279" s="45"/>
      <c r="B279" s="39" t="str">
        <f>IFERROR(INDEX('Betaald tarief 2023'!B:B,MATCH('Betaald percentage 2023'!A279,'Betaald tarief 2023'!A:A,0)),"")</f>
        <v/>
      </c>
      <c r="C279" s="39" t="str">
        <f>IFERROR(INDEX('Betaald tarief 2023'!C:C,MATCH('Betaald percentage 2023'!A279,'Betaald tarief 2023'!A:A,0)),"")</f>
        <v/>
      </c>
      <c r="D279" s="41" cm="1">
        <f t="array" ref="D279">IFERROR(E279/SUMPRODUCT(('Betaald tarief 2023'!$A$2:$A$100000='Betaald percentage 2023'!A279)*'Betaald tarief 2023'!$H$2:$H$100000*'Betaald tarief 2023'!$O$2:$O$100000),0)</f>
        <v>0</v>
      </c>
      <c r="E279" s="42">
        <f>SUMIFS('Betaald tarief 2023'!G:G,'Betaald tarief 2023'!A:A,'Betaald percentage 2023'!A279)</f>
        <v>0</v>
      </c>
      <c r="F279" s="42">
        <f>SUMIFS('Betaald tarief 2023'!Q:Q,'Betaald tarief 2023'!A:A,'Betaald percentage 2023'!A279)</f>
        <v>0</v>
      </c>
      <c r="G279">
        <f>IFERROR(INDEX(Correcties!B:B,MATCH('Betaald percentage 2023'!A279,Correcties!A:A,0)),"")</f>
        <v>0</v>
      </c>
    </row>
    <row r="280" spans="1:7" x14ac:dyDescent="0.25">
      <c r="A280" s="45"/>
      <c r="B280" s="39" t="str">
        <f>IFERROR(INDEX('Betaald tarief 2023'!B:B,MATCH('Betaald percentage 2023'!A280,'Betaald tarief 2023'!A:A,0)),"")</f>
        <v/>
      </c>
      <c r="C280" s="39" t="str">
        <f>IFERROR(INDEX('Betaald tarief 2023'!C:C,MATCH('Betaald percentage 2023'!A280,'Betaald tarief 2023'!A:A,0)),"")</f>
        <v/>
      </c>
      <c r="D280" s="41" cm="1">
        <f t="array" ref="D280">IFERROR(E280/SUMPRODUCT(('Betaald tarief 2023'!$A$2:$A$100000='Betaald percentage 2023'!A280)*'Betaald tarief 2023'!$H$2:$H$100000*'Betaald tarief 2023'!$O$2:$O$100000),0)</f>
        <v>0</v>
      </c>
      <c r="E280" s="42">
        <f>SUMIFS('Betaald tarief 2023'!G:G,'Betaald tarief 2023'!A:A,'Betaald percentage 2023'!A280)</f>
        <v>0</v>
      </c>
      <c r="F280" s="42">
        <f>SUMIFS('Betaald tarief 2023'!Q:Q,'Betaald tarief 2023'!A:A,'Betaald percentage 2023'!A280)</f>
        <v>0</v>
      </c>
      <c r="G280">
        <f>IFERROR(INDEX(Correcties!B:B,MATCH('Betaald percentage 2023'!A280,Correcties!A:A,0)),"")</f>
        <v>0</v>
      </c>
    </row>
    <row r="281" spans="1:7" x14ac:dyDescent="0.25">
      <c r="A281" s="45"/>
      <c r="B281" s="39" t="str">
        <f>IFERROR(INDEX('Betaald tarief 2023'!B:B,MATCH('Betaald percentage 2023'!A281,'Betaald tarief 2023'!A:A,0)),"")</f>
        <v/>
      </c>
      <c r="C281" s="39" t="str">
        <f>IFERROR(INDEX('Betaald tarief 2023'!C:C,MATCH('Betaald percentage 2023'!A281,'Betaald tarief 2023'!A:A,0)),"")</f>
        <v/>
      </c>
      <c r="D281" s="41" cm="1">
        <f t="array" ref="D281">IFERROR(E281/SUMPRODUCT(('Betaald tarief 2023'!$A$2:$A$100000='Betaald percentage 2023'!A281)*'Betaald tarief 2023'!$H$2:$H$100000*'Betaald tarief 2023'!$O$2:$O$100000),0)</f>
        <v>0</v>
      </c>
      <c r="E281" s="42">
        <f>SUMIFS('Betaald tarief 2023'!G:G,'Betaald tarief 2023'!A:A,'Betaald percentage 2023'!A281)</f>
        <v>0</v>
      </c>
      <c r="F281" s="42">
        <f>SUMIFS('Betaald tarief 2023'!Q:Q,'Betaald tarief 2023'!A:A,'Betaald percentage 2023'!A281)</f>
        <v>0</v>
      </c>
      <c r="G281">
        <f>IFERROR(INDEX(Correcties!B:B,MATCH('Betaald percentage 2023'!A281,Correcties!A:A,0)),"")</f>
        <v>0</v>
      </c>
    </row>
    <row r="282" spans="1:7" x14ac:dyDescent="0.25">
      <c r="A282" s="45"/>
      <c r="B282" s="39" t="str">
        <f>IFERROR(INDEX('Betaald tarief 2023'!B:B,MATCH('Betaald percentage 2023'!A282,'Betaald tarief 2023'!A:A,0)),"")</f>
        <v/>
      </c>
      <c r="C282" s="39" t="str">
        <f>IFERROR(INDEX('Betaald tarief 2023'!C:C,MATCH('Betaald percentage 2023'!A282,'Betaald tarief 2023'!A:A,0)),"")</f>
        <v/>
      </c>
      <c r="D282" s="41" cm="1">
        <f t="array" ref="D282">IFERROR(E282/SUMPRODUCT(('Betaald tarief 2023'!$A$2:$A$100000='Betaald percentage 2023'!A282)*'Betaald tarief 2023'!$H$2:$H$100000*'Betaald tarief 2023'!$O$2:$O$100000),0)</f>
        <v>0</v>
      </c>
      <c r="E282" s="42">
        <f>SUMIFS('Betaald tarief 2023'!G:G,'Betaald tarief 2023'!A:A,'Betaald percentage 2023'!A282)</f>
        <v>0</v>
      </c>
      <c r="F282" s="42">
        <f>SUMIFS('Betaald tarief 2023'!Q:Q,'Betaald tarief 2023'!A:A,'Betaald percentage 2023'!A282)</f>
        <v>0</v>
      </c>
      <c r="G282">
        <f>IFERROR(INDEX(Correcties!B:B,MATCH('Betaald percentage 2023'!A282,Correcties!A:A,0)),"")</f>
        <v>0</v>
      </c>
    </row>
    <row r="283" spans="1:7" x14ac:dyDescent="0.25">
      <c r="A283" s="45"/>
      <c r="B283" s="39" t="str">
        <f>IFERROR(INDEX('Betaald tarief 2023'!B:B,MATCH('Betaald percentage 2023'!A283,'Betaald tarief 2023'!A:A,0)),"")</f>
        <v/>
      </c>
      <c r="C283" s="39" t="str">
        <f>IFERROR(INDEX('Betaald tarief 2023'!C:C,MATCH('Betaald percentage 2023'!A283,'Betaald tarief 2023'!A:A,0)),"")</f>
        <v/>
      </c>
      <c r="D283" s="41" cm="1">
        <f t="array" ref="D283">IFERROR(E283/SUMPRODUCT(('Betaald tarief 2023'!$A$2:$A$100000='Betaald percentage 2023'!A283)*'Betaald tarief 2023'!$H$2:$H$100000*'Betaald tarief 2023'!$O$2:$O$100000),0)</f>
        <v>0</v>
      </c>
      <c r="E283" s="42">
        <f>SUMIFS('Betaald tarief 2023'!G:G,'Betaald tarief 2023'!A:A,'Betaald percentage 2023'!A283)</f>
        <v>0</v>
      </c>
      <c r="F283" s="42">
        <f>SUMIFS('Betaald tarief 2023'!Q:Q,'Betaald tarief 2023'!A:A,'Betaald percentage 2023'!A283)</f>
        <v>0</v>
      </c>
      <c r="G283">
        <f>IFERROR(INDEX(Correcties!B:B,MATCH('Betaald percentage 2023'!A283,Correcties!A:A,0)),"")</f>
        <v>0</v>
      </c>
    </row>
    <row r="284" spans="1:7" x14ac:dyDescent="0.25">
      <c r="A284" s="45"/>
      <c r="B284" s="39" t="str">
        <f>IFERROR(INDEX('Betaald tarief 2023'!B:B,MATCH('Betaald percentage 2023'!A284,'Betaald tarief 2023'!A:A,0)),"")</f>
        <v/>
      </c>
      <c r="C284" s="39" t="str">
        <f>IFERROR(INDEX('Betaald tarief 2023'!C:C,MATCH('Betaald percentage 2023'!A284,'Betaald tarief 2023'!A:A,0)),"")</f>
        <v/>
      </c>
      <c r="D284" s="41" cm="1">
        <f t="array" ref="D284">IFERROR(E284/SUMPRODUCT(('Betaald tarief 2023'!$A$2:$A$100000='Betaald percentage 2023'!A284)*'Betaald tarief 2023'!$H$2:$H$100000*'Betaald tarief 2023'!$O$2:$O$100000),0)</f>
        <v>0</v>
      </c>
      <c r="E284" s="42">
        <f>SUMIFS('Betaald tarief 2023'!G:G,'Betaald tarief 2023'!A:A,'Betaald percentage 2023'!A284)</f>
        <v>0</v>
      </c>
      <c r="F284" s="42">
        <f>SUMIFS('Betaald tarief 2023'!Q:Q,'Betaald tarief 2023'!A:A,'Betaald percentage 2023'!A284)</f>
        <v>0</v>
      </c>
      <c r="G284">
        <f>IFERROR(INDEX(Correcties!B:B,MATCH('Betaald percentage 2023'!A284,Correcties!A:A,0)),"")</f>
        <v>0</v>
      </c>
    </row>
    <row r="285" spans="1:7" x14ac:dyDescent="0.25">
      <c r="A285" s="45"/>
      <c r="B285" s="39" t="str">
        <f>IFERROR(INDEX('Betaald tarief 2023'!B:B,MATCH('Betaald percentage 2023'!A285,'Betaald tarief 2023'!A:A,0)),"")</f>
        <v/>
      </c>
      <c r="C285" s="39" t="str">
        <f>IFERROR(INDEX('Betaald tarief 2023'!C:C,MATCH('Betaald percentage 2023'!A285,'Betaald tarief 2023'!A:A,0)),"")</f>
        <v/>
      </c>
      <c r="D285" s="41" cm="1">
        <f t="array" ref="D285">IFERROR(E285/SUMPRODUCT(('Betaald tarief 2023'!$A$2:$A$100000='Betaald percentage 2023'!A285)*'Betaald tarief 2023'!$H$2:$H$100000*'Betaald tarief 2023'!$O$2:$O$100000),0)</f>
        <v>0</v>
      </c>
      <c r="E285" s="42">
        <f>SUMIFS('Betaald tarief 2023'!G:G,'Betaald tarief 2023'!A:A,'Betaald percentage 2023'!A285)</f>
        <v>0</v>
      </c>
      <c r="F285" s="42">
        <f>SUMIFS('Betaald tarief 2023'!Q:Q,'Betaald tarief 2023'!A:A,'Betaald percentage 2023'!A285)</f>
        <v>0</v>
      </c>
      <c r="G285">
        <f>IFERROR(INDEX(Correcties!B:B,MATCH('Betaald percentage 2023'!A285,Correcties!A:A,0)),"")</f>
        <v>0</v>
      </c>
    </row>
    <row r="286" spans="1:7" x14ac:dyDescent="0.25">
      <c r="A286" s="45"/>
      <c r="B286" s="39" t="str">
        <f>IFERROR(INDEX('Betaald tarief 2023'!B:B,MATCH('Betaald percentage 2023'!A286,'Betaald tarief 2023'!A:A,0)),"")</f>
        <v/>
      </c>
      <c r="C286" s="39" t="str">
        <f>IFERROR(INDEX('Betaald tarief 2023'!C:C,MATCH('Betaald percentage 2023'!A286,'Betaald tarief 2023'!A:A,0)),"")</f>
        <v/>
      </c>
      <c r="D286" s="41" cm="1">
        <f t="array" ref="D286">IFERROR(E286/SUMPRODUCT(('Betaald tarief 2023'!$A$2:$A$100000='Betaald percentage 2023'!A286)*'Betaald tarief 2023'!$H$2:$H$100000*'Betaald tarief 2023'!$O$2:$O$100000),0)</f>
        <v>0</v>
      </c>
      <c r="E286" s="42">
        <f>SUMIFS('Betaald tarief 2023'!G:G,'Betaald tarief 2023'!A:A,'Betaald percentage 2023'!A286)</f>
        <v>0</v>
      </c>
      <c r="F286" s="42">
        <f>SUMIFS('Betaald tarief 2023'!Q:Q,'Betaald tarief 2023'!A:A,'Betaald percentage 2023'!A286)</f>
        <v>0</v>
      </c>
      <c r="G286">
        <f>IFERROR(INDEX(Correcties!B:B,MATCH('Betaald percentage 2023'!A286,Correcties!A:A,0)),"")</f>
        <v>0</v>
      </c>
    </row>
    <row r="287" spans="1:7" x14ac:dyDescent="0.25">
      <c r="A287" s="45"/>
      <c r="B287" s="39" t="str">
        <f>IFERROR(INDEX('Betaald tarief 2023'!B:B,MATCH('Betaald percentage 2023'!A287,'Betaald tarief 2023'!A:A,0)),"")</f>
        <v/>
      </c>
      <c r="C287" s="39" t="str">
        <f>IFERROR(INDEX('Betaald tarief 2023'!C:C,MATCH('Betaald percentage 2023'!A287,'Betaald tarief 2023'!A:A,0)),"")</f>
        <v/>
      </c>
      <c r="D287" s="41" cm="1">
        <f t="array" ref="D287">IFERROR(E287/SUMPRODUCT(('Betaald tarief 2023'!$A$2:$A$100000='Betaald percentage 2023'!A287)*'Betaald tarief 2023'!$H$2:$H$100000*'Betaald tarief 2023'!$O$2:$O$100000),0)</f>
        <v>0</v>
      </c>
      <c r="E287" s="42">
        <f>SUMIFS('Betaald tarief 2023'!G:G,'Betaald tarief 2023'!A:A,'Betaald percentage 2023'!A287)</f>
        <v>0</v>
      </c>
      <c r="F287" s="42">
        <f>SUMIFS('Betaald tarief 2023'!Q:Q,'Betaald tarief 2023'!A:A,'Betaald percentage 2023'!A287)</f>
        <v>0</v>
      </c>
      <c r="G287">
        <f>IFERROR(INDEX(Correcties!B:B,MATCH('Betaald percentage 2023'!A287,Correcties!A:A,0)),"")</f>
        <v>0</v>
      </c>
    </row>
    <row r="288" spans="1:7" x14ac:dyDescent="0.25">
      <c r="A288" s="45"/>
      <c r="B288" s="39" t="str">
        <f>IFERROR(INDEX('Betaald tarief 2023'!B:B,MATCH('Betaald percentage 2023'!A288,'Betaald tarief 2023'!A:A,0)),"")</f>
        <v/>
      </c>
      <c r="C288" s="39" t="str">
        <f>IFERROR(INDEX('Betaald tarief 2023'!C:C,MATCH('Betaald percentage 2023'!A288,'Betaald tarief 2023'!A:A,0)),"")</f>
        <v/>
      </c>
      <c r="D288" s="41" cm="1">
        <f t="array" ref="D288">IFERROR(E288/SUMPRODUCT(('Betaald tarief 2023'!$A$2:$A$100000='Betaald percentage 2023'!A288)*'Betaald tarief 2023'!$H$2:$H$100000*'Betaald tarief 2023'!$O$2:$O$100000),0)</f>
        <v>0</v>
      </c>
      <c r="E288" s="42">
        <f>SUMIFS('Betaald tarief 2023'!G:G,'Betaald tarief 2023'!A:A,'Betaald percentage 2023'!A288)</f>
        <v>0</v>
      </c>
      <c r="F288" s="42">
        <f>SUMIFS('Betaald tarief 2023'!Q:Q,'Betaald tarief 2023'!A:A,'Betaald percentage 2023'!A288)</f>
        <v>0</v>
      </c>
      <c r="G288">
        <f>IFERROR(INDEX(Correcties!B:B,MATCH('Betaald percentage 2023'!A288,Correcties!A:A,0)),"")</f>
        <v>0</v>
      </c>
    </row>
    <row r="289" spans="1:7" x14ac:dyDescent="0.25">
      <c r="A289" s="45"/>
      <c r="B289" s="39" t="str">
        <f>IFERROR(INDEX('Betaald tarief 2023'!B:B,MATCH('Betaald percentage 2023'!A289,'Betaald tarief 2023'!A:A,0)),"")</f>
        <v/>
      </c>
      <c r="C289" s="39" t="str">
        <f>IFERROR(INDEX('Betaald tarief 2023'!C:C,MATCH('Betaald percentage 2023'!A289,'Betaald tarief 2023'!A:A,0)),"")</f>
        <v/>
      </c>
      <c r="D289" s="41" cm="1">
        <f t="array" ref="D289">IFERROR(E289/SUMPRODUCT(('Betaald tarief 2023'!$A$2:$A$100000='Betaald percentage 2023'!A289)*'Betaald tarief 2023'!$H$2:$H$100000*'Betaald tarief 2023'!$O$2:$O$100000),0)</f>
        <v>0</v>
      </c>
      <c r="E289" s="42">
        <f>SUMIFS('Betaald tarief 2023'!G:G,'Betaald tarief 2023'!A:A,'Betaald percentage 2023'!A289)</f>
        <v>0</v>
      </c>
      <c r="F289" s="42">
        <f>SUMIFS('Betaald tarief 2023'!Q:Q,'Betaald tarief 2023'!A:A,'Betaald percentage 2023'!A289)</f>
        <v>0</v>
      </c>
      <c r="G289">
        <f>IFERROR(INDEX(Correcties!B:B,MATCH('Betaald percentage 2023'!A289,Correcties!A:A,0)),"")</f>
        <v>0</v>
      </c>
    </row>
    <row r="290" spans="1:7" x14ac:dyDescent="0.25">
      <c r="A290" s="45"/>
      <c r="B290" s="39" t="str">
        <f>IFERROR(INDEX('Betaald tarief 2023'!B:B,MATCH('Betaald percentage 2023'!A290,'Betaald tarief 2023'!A:A,0)),"")</f>
        <v/>
      </c>
      <c r="C290" s="39" t="str">
        <f>IFERROR(INDEX('Betaald tarief 2023'!C:C,MATCH('Betaald percentage 2023'!A290,'Betaald tarief 2023'!A:A,0)),"")</f>
        <v/>
      </c>
      <c r="D290" s="41" cm="1">
        <f t="array" ref="D290">IFERROR(E290/SUMPRODUCT(('Betaald tarief 2023'!$A$2:$A$100000='Betaald percentage 2023'!A290)*'Betaald tarief 2023'!$H$2:$H$100000*'Betaald tarief 2023'!$O$2:$O$100000),0)</f>
        <v>0</v>
      </c>
      <c r="E290" s="42">
        <f>SUMIFS('Betaald tarief 2023'!G:G,'Betaald tarief 2023'!A:A,'Betaald percentage 2023'!A290)</f>
        <v>0</v>
      </c>
      <c r="F290" s="42">
        <f>SUMIFS('Betaald tarief 2023'!Q:Q,'Betaald tarief 2023'!A:A,'Betaald percentage 2023'!A290)</f>
        <v>0</v>
      </c>
      <c r="G290">
        <f>IFERROR(INDEX(Correcties!B:B,MATCH('Betaald percentage 2023'!A290,Correcties!A:A,0)),"")</f>
        <v>0</v>
      </c>
    </row>
    <row r="291" spans="1:7" x14ac:dyDescent="0.25">
      <c r="A291" s="45"/>
      <c r="B291" s="39" t="str">
        <f>IFERROR(INDEX('Betaald tarief 2023'!B:B,MATCH('Betaald percentage 2023'!A291,'Betaald tarief 2023'!A:A,0)),"")</f>
        <v/>
      </c>
      <c r="C291" s="39" t="str">
        <f>IFERROR(INDEX('Betaald tarief 2023'!C:C,MATCH('Betaald percentage 2023'!A291,'Betaald tarief 2023'!A:A,0)),"")</f>
        <v/>
      </c>
      <c r="D291" s="41" cm="1">
        <f t="array" ref="D291">IFERROR(E291/SUMPRODUCT(('Betaald tarief 2023'!$A$2:$A$100000='Betaald percentage 2023'!A291)*'Betaald tarief 2023'!$H$2:$H$100000*'Betaald tarief 2023'!$O$2:$O$100000),0)</f>
        <v>0</v>
      </c>
      <c r="E291" s="42">
        <f>SUMIFS('Betaald tarief 2023'!G:G,'Betaald tarief 2023'!A:A,'Betaald percentage 2023'!A291)</f>
        <v>0</v>
      </c>
      <c r="F291" s="42">
        <f>SUMIFS('Betaald tarief 2023'!Q:Q,'Betaald tarief 2023'!A:A,'Betaald percentage 2023'!A291)</f>
        <v>0</v>
      </c>
      <c r="G291">
        <f>IFERROR(INDEX(Correcties!B:B,MATCH('Betaald percentage 2023'!A291,Correcties!A:A,0)),"")</f>
        <v>0</v>
      </c>
    </row>
    <row r="292" spans="1:7" x14ac:dyDescent="0.25">
      <c r="A292" s="45"/>
      <c r="B292" s="39" t="str">
        <f>IFERROR(INDEX('Betaald tarief 2023'!B:B,MATCH('Betaald percentage 2023'!A292,'Betaald tarief 2023'!A:A,0)),"")</f>
        <v/>
      </c>
      <c r="C292" s="39" t="str">
        <f>IFERROR(INDEX('Betaald tarief 2023'!C:C,MATCH('Betaald percentage 2023'!A292,'Betaald tarief 2023'!A:A,0)),"")</f>
        <v/>
      </c>
      <c r="D292" s="41" cm="1">
        <f t="array" ref="D292">IFERROR(E292/SUMPRODUCT(('Betaald tarief 2023'!$A$2:$A$100000='Betaald percentage 2023'!A292)*'Betaald tarief 2023'!$H$2:$H$100000*'Betaald tarief 2023'!$O$2:$O$100000),0)</f>
        <v>0</v>
      </c>
      <c r="E292" s="42">
        <f>SUMIFS('Betaald tarief 2023'!G:G,'Betaald tarief 2023'!A:A,'Betaald percentage 2023'!A292)</f>
        <v>0</v>
      </c>
      <c r="F292" s="42">
        <f>SUMIFS('Betaald tarief 2023'!Q:Q,'Betaald tarief 2023'!A:A,'Betaald percentage 2023'!A292)</f>
        <v>0</v>
      </c>
      <c r="G292">
        <f>IFERROR(INDEX(Correcties!B:B,MATCH('Betaald percentage 2023'!A292,Correcties!A:A,0)),"")</f>
        <v>0</v>
      </c>
    </row>
    <row r="293" spans="1:7" x14ac:dyDescent="0.25">
      <c r="A293" s="45"/>
      <c r="B293" s="39" t="str">
        <f>IFERROR(INDEX('Betaald tarief 2023'!B:B,MATCH('Betaald percentage 2023'!A293,'Betaald tarief 2023'!A:A,0)),"")</f>
        <v/>
      </c>
      <c r="C293" s="39" t="str">
        <f>IFERROR(INDEX('Betaald tarief 2023'!C:C,MATCH('Betaald percentage 2023'!A293,'Betaald tarief 2023'!A:A,0)),"")</f>
        <v/>
      </c>
      <c r="D293" s="41" cm="1">
        <f t="array" ref="D293">IFERROR(E293/SUMPRODUCT(('Betaald tarief 2023'!$A$2:$A$100000='Betaald percentage 2023'!A293)*'Betaald tarief 2023'!$H$2:$H$100000*'Betaald tarief 2023'!$O$2:$O$100000),0)</f>
        <v>0</v>
      </c>
      <c r="E293" s="42">
        <f>SUMIFS('Betaald tarief 2023'!G:G,'Betaald tarief 2023'!A:A,'Betaald percentage 2023'!A293)</f>
        <v>0</v>
      </c>
      <c r="F293" s="42">
        <f>SUMIFS('Betaald tarief 2023'!Q:Q,'Betaald tarief 2023'!A:A,'Betaald percentage 2023'!A293)</f>
        <v>0</v>
      </c>
      <c r="G293">
        <f>IFERROR(INDEX(Correcties!B:B,MATCH('Betaald percentage 2023'!A293,Correcties!A:A,0)),"")</f>
        <v>0</v>
      </c>
    </row>
    <row r="294" spans="1:7" x14ac:dyDescent="0.25">
      <c r="A294" s="45"/>
      <c r="B294" s="39" t="str">
        <f>IFERROR(INDEX('Betaald tarief 2023'!B:B,MATCH('Betaald percentage 2023'!A294,'Betaald tarief 2023'!A:A,0)),"")</f>
        <v/>
      </c>
      <c r="C294" s="39" t="str">
        <f>IFERROR(INDEX('Betaald tarief 2023'!C:C,MATCH('Betaald percentage 2023'!A294,'Betaald tarief 2023'!A:A,0)),"")</f>
        <v/>
      </c>
      <c r="D294" s="41" cm="1">
        <f t="array" ref="D294">IFERROR(E294/SUMPRODUCT(('Betaald tarief 2023'!$A$2:$A$100000='Betaald percentage 2023'!A294)*'Betaald tarief 2023'!$H$2:$H$100000*'Betaald tarief 2023'!$O$2:$O$100000),0)</f>
        <v>0</v>
      </c>
      <c r="E294" s="42">
        <f>SUMIFS('Betaald tarief 2023'!G:G,'Betaald tarief 2023'!A:A,'Betaald percentage 2023'!A294)</f>
        <v>0</v>
      </c>
      <c r="F294" s="42">
        <f>SUMIFS('Betaald tarief 2023'!Q:Q,'Betaald tarief 2023'!A:A,'Betaald percentage 2023'!A294)</f>
        <v>0</v>
      </c>
      <c r="G294">
        <f>IFERROR(INDEX(Correcties!B:B,MATCH('Betaald percentage 2023'!A294,Correcties!A:A,0)),"")</f>
        <v>0</v>
      </c>
    </row>
    <row r="295" spans="1:7" x14ac:dyDescent="0.25">
      <c r="A295" s="45"/>
      <c r="B295" s="39" t="str">
        <f>IFERROR(INDEX('Betaald tarief 2023'!B:B,MATCH('Betaald percentage 2023'!A295,'Betaald tarief 2023'!A:A,0)),"")</f>
        <v/>
      </c>
      <c r="C295" s="39" t="str">
        <f>IFERROR(INDEX('Betaald tarief 2023'!C:C,MATCH('Betaald percentage 2023'!A295,'Betaald tarief 2023'!A:A,0)),"")</f>
        <v/>
      </c>
      <c r="D295" s="41" cm="1">
        <f t="array" ref="D295">IFERROR(E295/SUMPRODUCT(('Betaald tarief 2023'!$A$2:$A$100000='Betaald percentage 2023'!A295)*'Betaald tarief 2023'!$H$2:$H$100000*'Betaald tarief 2023'!$O$2:$O$100000),0)</f>
        <v>0</v>
      </c>
      <c r="E295" s="42">
        <f>SUMIFS('Betaald tarief 2023'!G:G,'Betaald tarief 2023'!A:A,'Betaald percentage 2023'!A295)</f>
        <v>0</v>
      </c>
      <c r="F295" s="42">
        <f>SUMIFS('Betaald tarief 2023'!Q:Q,'Betaald tarief 2023'!A:A,'Betaald percentage 2023'!A295)</f>
        <v>0</v>
      </c>
      <c r="G295">
        <f>IFERROR(INDEX(Correcties!B:B,MATCH('Betaald percentage 2023'!A295,Correcties!A:A,0)),"")</f>
        <v>0</v>
      </c>
    </row>
    <row r="296" spans="1:7" x14ac:dyDescent="0.25">
      <c r="A296" s="45"/>
      <c r="B296" s="39" t="str">
        <f>IFERROR(INDEX('Betaald tarief 2023'!B:B,MATCH('Betaald percentage 2023'!A296,'Betaald tarief 2023'!A:A,0)),"")</f>
        <v/>
      </c>
      <c r="C296" s="39" t="str">
        <f>IFERROR(INDEX('Betaald tarief 2023'!C:C,MATCH('Betaald percentage 2023'!A296,'Betaald tarief 2023'!A:A,0)),"")</f>
        <v/>
      </c>
      <c r="D296" s="41" cm="1">
        <f t="array" ref="D296">IFERROR(E296/SUMPRODUCT(('Betaald tarief 2023'!$A$2:$A$100000='Betaald percentage 2023'!A296)*'Betaald tarief 2023'!$H$2:$H$100000*'Betaald tarief 2023'!$O$2:$O$100000),0)</f>
        <v>0</v>
      </c>
      <c r="E296" s="42">
        <f>SUMIFS('Betaald tarief 2023'!G:G,'Betaald tarief 2023'!A:A,'Betaald percentage 2023'!A296)</f>
        <v>0</v>
      </c>
      <c r="F296" s="42">
        <f>SUMIFS('Betaald tarief 2023'!Q:Q,'Betaald tarief 2023'!A:A,'Betaald percentage 2023'!A296)</f>
        <v>0</v>
      </c>
      <c r="G296">
        <f>IFERROR(INDEX(Correcties!B:B,MATCH('Betaald percentage 2023'!A296,Correcties!A:A,0)),"")</f>
        <v>0</v>
      </c>
    </row>
    <row r="297" spans="1:7" x14ac:dyDescent="0.25">
      <c r="A297" s="45"/>
      <c r="B297" s="39" t="str">
        <f>IFERROR(INDEX('Betaald tarief 2023'!B:B,MATCH('Betaald percentage 2023'!A297,'Betaald tarief 2023'!A:A,0)),"")</f>
        <v/>
      </c>
      <c r="C297" s="39" t="str">
        <f>IFERROR(INDEX('Betaald tarief 2023'!C:C,MATCH('Betaald percentage 2023'!A297,'Betaald tarief 2023'!A:A,0)),"")</f>
        <v/>
      </c>
      <c r="D297" s="41" cm="1">
        <f t="array" ref="D297">IFERROR(E297/SUMPRODUCT(('Betaald tarief 2023'!$A$2:$A$100000='Betaald percentage 2023'!A297)*'Betaald tarief 2023'!$H$2:$H$100000*'Betaald tarief 2023'!$O$2:$O$100000),0)</f>
        <v>0</v>
      </c>
      <c r="E297" s="42">
        <f>SUMIFS('Betaald tarief 2023'!G:G,'Betaald tarief 2023'!A:A,'Betaald percentage 2023'!A297)</f>
        <v>0</v>
      </c>
      <c r="F297" s="42">
        <f>SUMIFS('Betaald tarief 2023'!Q:Q,'Betaald tarief 2023'!A:A,'Betaald percentage 2023'!A297)</f>
        <v>0</v>
      </c>
      <c r="G297">
        <f>IFERROR(INDEX(Correcties!B:B,MATCH('Betaald percentage 2023'!A297,Correcties!A:A,0)),"")</f>
        <v>0</v>
      </c>
    </row>
    <row r="298" spans="1:7" x14ac:dyDescent="0.25">
      <c r="A298" s="45"/>
      <c r="B298" s="39" t="str">
        <f>IFERROR(INDEX('Betaald tarief 2023'!B:B,MATCH('Betaald percentage 2023'!A298,'Betaald tarief 2023'!A:A,0)),"")</f>
        <v/>
      </c>
      <c r="C298" s="39" t="str">
        <f>IFERROR(INDEX('Betaald tarief 2023'!C:C,MATCH('Betaald percentage 2023'!A298,'Betaald tarief 2023'!A:A,0)),"")</f>
        <v/>
      </c>
      <c r="D298" s="41" cm="1">
        <f t="array" ref="D298">IFERROR(E298/SUMPRODUCT(('Betaald tarief 2023'!$A$2:$A$100000='Betaald percentage 2023'!A298)*'Betaald tarief 2023'!$H$2:$H$100000*'Betaald tarief 2023'!$O$2:$O$100000),0)</f>
        <v>0</v>
      </c>
      <c r="E298" s="42">
        <f>SUMIFS('Betaald tarief 2023'!G:G,'Betaald tarief 2023'!A:A,'Betaald percentage 2023'!A298)</f>
        <v>0</v>
      </c>
      <c r="F298" s="42">
        <f>SUMIFS('Betaald tarief 2023'!Q:Q,'Betaald tarief 2023'!A:A,'Betaald percentage 2023'!A298)</f>
        <v>0</v>
      </c>
      <c r="G298">
        <f>IFERROR(INDEX(Correcties!B:B,MATCH('Betaald percentage 2023'!A298,Correcties!A:A,0)),"")</f>
        <v>0</v>
      </c>
    </row>
    <row r="299" spans="1:7" x14ac:dyDescent="0.25">
      <c r="A299" s="45"/>
      <c r="B299" s="39" t="str">
        <f>IFERROR(INDEX('Betaald tarief 2023'!B:B,MATCH('Betaald percentage 2023'!A299,'Betaald tarief 2023'!A:A,0)),"")</f>
        <v/>
      </c>
      <c r="C299" s="39" t="str">
        <f>IFERROR(INDEX('Betaald tarief 2023'!C:C,MATCH('Betaald percentage 2023'!A299,'Betaald tarief 2023'!A:A,0)),"")</f>
        <v/>
      </c>
      <c r="D299" s="41" cm="1">
        <f t="array" ref="D299">IFERROR(E299/SUMPRODUCT(('Betaald tarief 2023'!$A$2:$A$100000='Betaald percentage 2023'!A299)*'Betaald tarief 2023'!$H$2:$H$100000*'Betaald tarief 2023'!$O$2:$O$100000),0)</f>
        <v>0</v>
      </c>
      <c r="E299" s="42">
        <f>SUMIFS('Betaald tarief 2023'!G:G,'Betaald tarief 2023'!A:A,'Betaald percentage 2023'!A299)</f>
        <v>0</v>
      </c>
      <c r="F299" s="42">
        <f>SUMIFS('Betaald tarief 2023'!Q:Q,'Betaald tarief 2023'!A:A,'Betaald percentage 2023'!A299)</f>
        <v>0</v>
      </c>
      <c r="G299">
        <f>IFERROR(INDEX(Correcties!B:B,MATCH('Betaald percentage 2023'!A299,Correcties!A:A,0)),"")</f>
        <v>0</v>
      </c>
    </row>
    <row r="300" spans="1:7" x14ac:dyDescent="0.25">
      <c r="A300" s="45"/>
      <c r="B300" s="39" t="str">
        <f>IFERROR(INDEX('Betaald tarief 2023'!B:B,MATCH('Betaald percentage 2023'!A300,'Betaald tarief 2023'!A:A,0)),"")</f>
        <v/>
      </c>
      <c r="C300" s="39" t="str">
        <f>IFERROR(INDEX('Betaald tarief 2023'!C:C,MATCH('Betaald percentage 2023'!A300,'Betaald tarief 2023'!A:A,0)),"")</f>
        <v/>
      </c>
      <c r="D300" s="41" cm="1">
        <f t="array" ref="D300">IFERROR(E300/SUMPRODUCT(('Betaald tarief 2023'!$A$2:$A$100000='Betaald percentage 2023'!A300)*'Betaald tarief 2023'!$H$2:$H$100000*'Betaald tarief 2023'!$O$2:$O$100000),0)</f>
        <v>0</v>
      </c>
      <c r="E300" s="42">
        <f>SUMIFS('Betaald tarief 2023'!G:G,'Betaald tarief 2023'!A:A,'Betaald percentage 2023'!A300)</f>
        <v>0</v>
      </c>
      <c r="F300" s="42">
        <f>SUMIFS('Betaald tarief 2023'!Q:Q,'Betaald tarief 2023'!A:A,'Betaald percentage 2023'!A300)</f>
        <v>0</v>
      </c>
      <c r="G300">
        <f>IFERROR(INDEX(Correcties!B:B,MATCH('Betaald percentage 2023'!A300,Correcties!A:A,0)),"")</f>
        <v>0</v>
      </c>
    </row>
    <row r="301" spans="1:7" x14ac:dyDescent="0.25">
      <c r="A301" s="45"/>
      <c r="B301" s="39" t="str">
        <f>IFERROR(INDEX('Betaald tarief 2023'!B:B,MATCH('Betaald percentage 2023'!A301,'Betaald tarief 2023'!A:A,0)),"")</f>
        <v/>
      </c>
      <c r="C301" s="39" t="str">
        <f>IFERROR(INDEX('Betaald tarief 2023'!C:C,MATCH('Betaald percentage 2023'!A301,'Betaald tarief 2023'!A:A,0)),"")</f>
        <v/>
      </c>
      <c r="D301" s="41" cm="1">
        <f t="array" ref="D301">IFERROR(E301/SUMPRODUCT(('Betaald tarief 2023'!$A$2:$A$100000='Betaald percentage 2023'!A301)*'Betaald tarief 2023'!$H$2:$H$100000*'Betaald tarief 2023'!$O$2:$O$100000),0)</f>
        <v>0</v>
      </c>
      <c r="E301" s="42">
        <f>SUMIFS('Betaald tarief 2023'!G:G,'Betaald tarief 2023'!A:A,'Betaald percentage 2023'!A301)</f>
        <v>0</v>
      </c>
      <c r="F301" s="42">
        <f>SUMIFS('Betaald tarief 2023'!Q:Q,'Betaald tarief 2023'!A:A,'Betaald percentage 2023'!A301)</f>
        <v>0</v>
      </c>
      <c r="G301">
        <f>IFERROR(INDEX(Correcties!B:B,MATCH('Betaald percentage 2023'!A301,Correcties!A:A,0)),"")</f>
        <v>0</v>
      </c>
    </row>
    <row r="302" spans="1:7" x14ac:dyDescent="0.25">
      <c r="A302" s="45"/>
      <c r="B302" s="39" t="str">
        <f>IFERROR(INDEX('Betaald tarief 2023'!B:B,MATCH('Betaald percentage 2023'!A302,'Betaald tarief 2023'!A:A,0)),"")</f>
        <v/>
      </c>
      <c r="C302" s="39" t="str">
        <f>IFERROR(INDEX('Betaald tarief 2023'!C:C,MATCH('Betaald percentage 2023'!A302,'Betaald tarief 2023'!A:A,0)),"")</f>
        <v/>
      </c>
      <c r="D302" s="41" cm="1">
        <f t="array" ref="D302">IFERROR(E302/SUMPRODUCT(('Betaald tarief 2023'!$A$2:$A$100000='Betaald percentage 2023'!A302)*'Betaald tarief 2023'!$H$2:$H$100000*'Betaald tarief 2023'!$O$2:$O$100000),0)</f>
        <v>0</v>
      </c>
      <c r="E302" s="42">
        <f>SUMIFS('Betaald tarief 2023'!G:G,'Betaald tarief 2023'!A:A,'Betaald percentage 2023'!A302)</f>
        <v>0</v>
      </c>
      <c r="F302" s="42">
        <f>SUMIFS('Betaald tarief 2023'!Q:Q,'Betaald tarief 2023'!A:A,'Betaald percentage 2023'!A302)</f>
        <v>0</v>
      </c>
      <c r="G302">
        <f>IFERROR(INDEX(Correcties!B:B,MATCH('Betaald percentage 2023'!A302,Correcties!A:A,0)),"")</f>
        <v>0</v>
      </c>
    </row>
    <row r="303" spans="1:7" x14ac:dyDescent="0.25">
      <c r="A303" s="45"/>
      <c r="B303" s="39" t="str">
        <f>IFERROR(INDEX('Betaald tarief 2023'!B:B,MATCH('Betaald percentage 2023'!A303,'Betaald tarief 2023'!A:A,0)),"")</f>
        <v/>
      </c>
      <c r="C303" s="39" t="str">
        <f>IFERROR(INDEX('Betaald tarief 2023'!C:C,MATCH('Betaald percentage 2023'!A303,'Betaald tarief 2023'!A:A,0)),"")</f>
        <v/>
      </c>
      <c r="D303" s="41" cm="1">
        <f t="array" ref="D303">IFERROR(E303/SUMPRODUCT(('Betaald tarief 2023'!$A$2:$A$100000='Betaald percentage 2023'!A303)*'Betaald tarief 2023'!$H$2:$H$100000*'Betaald tarief 2023'!$O$2:$O$100000),0)</f>
        <v>0</v>
      </c>
      <c r="E303" s="42">
        <f>SUMIFS('Betaald tarief 2023'!G:G,'Betaald tarief 2023'!A:A,'Betaald percentage 2023'!A303)</f>
        <v>0</v>
      </c>
      <c r="F303" s="42">
        <f>SUMIFS('Betaald tarief 2023'!Q:Q,'Betaald tarief 2023'!A:A,'Betaald percentage 2023'!A303)</f>
        <v>0</v>
      </c>
      <c r="G303">
        <f>IFERROR(INDEX(Correcties!B:B,MATCH('Betaald percentage 2023'!A303,Correcties!A:A,0)),"")</f>
        <v>0</v>
      </c>
    </row>
    <row r="304" spans="1:7" x14ac:dyDescent="0.25">
      <c r="A304" s="45"/>
      <c r="B304" s="39" t="str">
        <f>IFERROR(INDEX('Betaald tarief 2023'!B:B,MATCH('Betaald percentage 2023'!A304,'Betaald tarief 2023'!A:A,0)),"")</f>
        <v/>
      </c>
      <c r="C304" s="39" t="str">
        <f>IFERROR(INDEX('Betaald tarief 2023'!C:C,MATCH('Betaald percentage 2023'!A304,'Betaald tarief 2023'!A:A,0)),"")</f>
        <v/>
      </c>
      <c r="D304" s="41" cm="1">
        <f t="array" ref="D304">IFERROR(E304/SUMPRODUCT(('Betaald tarief 2023'!$A$2:$A$100000='Betaald percentage 2023'!A304)*'Betaald tarief 2023'!$H$2:$H$100000*'Betaald tarief 2023'!$O$2:$O$100000),0)</f>
        <v>0</v>
      </c>
      <c r="E304" s="42">
        <f>SUMIFS('Betaald tarief 2023'!G:G,'Betaald tarief 2023'!A:A,'Betaald percentage 2023'!A304)</f>
        <v>0</v>
      </c>
      <c r="F304" s="42">
        <f>SUMIFS('Betaald tarief 2023'!Q:Q,'Betaald tarief 2023'!A:A,'Betaald percentage 2023'!A304)</f>
        <v>0</v>
      </c>
      <c r="G304">
        <f>IFERROR(INDEX(Correcties!B:B,MATCH('Betaald percentage 2023'!A304,Correcties!A:A,0)),"")</f>
        <v>0</v>
      </c>
    </row>
    <row r="305" spans="1:7" x14ac:dyDescent="0.25">
      <c r="A305" s="45"/>
      <c r="B305" s="39" t="str">
        <f>IFERROR(INDEX('Betaald tarief 2023'!B:B,MATCH('Betaald percentage 2023'!A305,'Betaald tarief 2023'!A:A,0)),"")</f>
        <v/>
      </c>
      <c r="C305" s="39" t="str">
        <f>IFERROR(INDEX('Betaald tarief 2023'!C:C,MATCH('Betaald percentage 2023'!A305,'Betaald tarief 2023'!A:A,0)),"")</f>
        <v/>
      </c>
      <c r="D305" s="41" cm="1">
        <f t="array" ref="D305">IFERROR(E305/SUMPRODUCT(('Betaald tarief 2023'!$A$2:$A$100000='Betaald percentage 2023'!A305)*'Betaald tarief 2023'!$H$2:$H$100000*'Betaald tarief 2023'!$O$2:$O$100000),0)</f>
        <v>0</v>
      </c>
      <c r="E305" s="42">
        <f>SUMIFS('Betaald tarief 2023'!G:G,'Betaald tarief 2023'!A:A,'Betaald percentage 2023'!A305)</f>
        <v>0</v>
      </c>
      <c r="F305" s="42">
        <f>SUMIFS('Betaald tarief 2023'!Q:Q,'Betaald tarief 2023'!A:A,'Betaald percentage 2023'!A305)</f>
        <v>0</v>
      </c>
      <c r="G305">
        <f>IFERROR(INDEX(Correcties!B:B,MATCH('Betaald percentage 2023'!A305,Correcties!A:A,0)),"")</f>
        <v>0</v>
      </c>
    </row>
    <row r="306" spans="1:7" x14ac:dyDescent="0.25">
      <c r="A306" s="45"/>
      <c r="B306" s="39" t="str">
        <f>IFERROR(INDEX('Betaald tarief 2023'!B:B,MATCH('Betaald percentage 2023'!A306,'Betaald tarief 2023'!A:A,0)),"")</f>
        <v/>
      </c>
      <c r="C306" s="39" t="str">
        <f>IFERROR(INDEX('Betaald tarief 2023'!C:C,MATCH('Betaald percentage 2023'!A306,'Betaald tarief 2023'!A:A,0)),"")</f>
        <v/>
      </c>
      <c r="D306" s="41" cm="1">
        <f t="array" ref="D306">IFERROR(E306/SUMPRODUCT(('Betaald tarief 2023'!$A$2:$A$100000='Betaald percentage 2023'!A306)*'Betaald tarief 2023'!$H$2:$H$100000*'Betaald tarief 2023'!$O$2:$O$100000),0)</f>
        <v>0</v>
      </c>
      <c r="E306" s="42">
        <f>SUMIFS('Betaald tarief 2023'!G:G,'Betaald tarief 2023'!A:A,'Betaald percentage 2023'!A306)</f>
        <v>0</v>
      </c>
      <c r="F306" s="42">
        <f>SUMIFS('Betaald tarief 2023'!Q:Q,'Betaald tarief 2023'!A:A,'Betaald percentage 2023'!A306)</f>
        <v>0</v>
      </c>
      <c r="G306">
        <f>IFERROR(INDEX(Correcties!B:B,MATCH('Betaald percentage 2023'!A306,Correcties!A:A,0)),"")</f>
        <v>0</v>
      </c>
    </row>
    <row r="307" spans="1:7" x14ac:dyDescent="0.25">
      <c r="A307" s="45"/>
      <c r="B307" s="39" t="str">
        <f>IFERROR(INDEX('Betaald tarief 2023'!B:B,MATCH('Betaald percentage 2023'!A307,'Betaald tarief 2023'!A:A,0)),"")</f>
        <v/>
      </c>
      <c r="C307" s="39" t="str">
        <f>IFERROR(INDEX('Betaald tarief 2023'!C:C,MATCH('Betaald percentage 2023'!A307,'Betaald tarief 2023'!A:A,0)),"")</f>
        <v/>
      </c>
      <c r="D307" s="41" cm="1">
        <f t="array" ref="D307">IFERROR(E307/SUMPRODUCT(('Betaald tarief 2023'!$A$2:$A$100000='Betaald percentage 2023'!A307)*'Betaald tarief 2023'!$H$2:$H$100000*'Betaald tarief 2023'!$O$2:$O$100000),0)</f>
        <v>0</v>
      </c>
      <c r="E307" s="42">
        <f>SUMIFS('Betaald tarief 2023'!G:G,'Betaald tarief 2023'!A:A,'Betaald percentage 2023'!A307)</f>
        <v>0</v>
      </c>
      <c r="F307" s="42">
        <f>SUMIFS('Betaald tarief 2023'!Q:Q,'Betaald tarief 2023'!A:A,'Betaald percentage 2023'!A307)</f>
        <v>0</v>
      </c>
      <c r="G307">
        <f>IFERROR(INDEX(Correcties!B:B,MATCH('Betaald percentage 2023'!A307,Correcties!A:A,0)),"")</f>
        <v>0</v>
      </c>
    </row>
    <row r="308" spans="1:7" x14ac:dyDescent="0.25">
      <c r="A308" s="45"/>
      <c r="B308" s="39" t="str">
        <f>IFERROR(INDEX('Betaald tarief 2023'!B:B,MATCH('Betaald percentage 2023'!A308,'Betaald tarief 2023'!A:A,0)),"")</f>
        <v/>
      </c>
      <c r="C308" s="39" t="str">
        <f>IFERROR(INDEX('Betaald tarief 2023'!C:C,MATCH('Betaald percentage 2023'!A308,'Betaald tarief 2023'!A:A,0)),"")</f>
        <v/>
      </c>
      <c r="D308" s="41" cm="1">
        <f t="array" ref="D308">IFERROR(E308/SUMPRODUCT(('Betaald tarief 2023'!$A$2:$A$100000='Betaald percentage 2023'!A308)*'Betaald tarief 2023'!$H$2:$H$100000*'Betaald tarief 2023'!$O$2:$O$100000),0)</f>
        <v>0</v>
      </c>
      <c r="E308" s="42">
        <f>SUMIFS('Betaald tarief 2023'!G:G,'Betaald tarief 2023'!A:A,'Betaald percentage 2023'!A308)</f>
        <v>0</v>
      </c>
      <c r="F308" s="42">
        <f>SUMIFS('Betaald tarief 2023'!Q:Q,'Betaald tarief 2023'!A:A,'Betaald percentage 2023'!A308)</f>
        <v>0</v>
      </c>
      <c r="G308">
        <f>IFERROR(INDEX(Correcties!B:B,MATCH('Betaald percentage 2023'!A308,Correcties!A:A,0)),"")</f>
        <v>0</v>
      </c>
    </row>
    <row r="309" spans="1:7" x14ac:dyDescent="0.25">
      <c r="A309" s="45"/>
      <c r="B309" s="39" t="str">
        <f>IFERROR(INDEX('Betaald tarief 2023'!B:B,MATCH('Betaald percentage 2023'!A309,'Betaald tarief 2023'!A:A,0)),"")</f>
        <v/>
      </c>
      <c r="C309" s="39" t="str">
        <f>IFERROR(INDEX('Betaald tarief 2023'!C:C,MATCH('Betaald percentage 2023'!A309,'Betaald tarief 2023'!A:A,0)),"")</f>
        <v/>
      </c>
      <c r="D309" s="41" cm="1">
        <f t="array" ref="D309">IFERROR(E309/SUMPRODUCT(('Betaald tarief 2023'!$A$2:$A$100000='Betaald percentage 2023'!A309)*'Betaald tarief 2023'!$H$2:$H$100000*'Betaald tarief 2023'!$O$2:$O$100000),0)</f>
        <v>0</v>
      </c>
      <c r="E309" s="42">
        <f>SUMIFS('Betaald tarief 2023'!G:G,'Betaald tarief 2023'!A:A,'Betaald percentage 2023'!A309)</f>
        <v>0</v>
      </c>
      <c r="F309" s="42">
        <f>SUMIFS('Betaald tarief 2023'!Q:Q,'Betaald tarief 2023'!A:A,'Betaald percentage 2023'!A309)</f>
        <v>0</v>
      </c>
      <c r="G309">
        <f>IFERROR(INDEX(Correcties!B:B,MATCH('Betaald percentage 2023'!A309,Correcties!A:A,0)),"")</f>
        <v>0</v>
      </c>
    </row>
    <row r="310" spans="1:7" x14ac:dyDescent="0.25">
      <c r="A310" s="45"/>
      <c r="B310" s="39" t="str">
        <f>IFERROR(INDEX('Betaald tarief 2023'!B:B,MATCH('Betaald percentage 2023'!A310,'Betaald tarief 2023'!A:A,0)),"")</f>
        <v/>
      </c>
      <c r="C310" s="39" t="str">
        <f>IFERROR(INDEX('Betaald tarief 2023'!C:C,MATCH('Betaald percentage 2023'!A310,'Betaald tarief 2023'!A:A,0)),"")</f>
        <v/>
      </c>
      <c r="D310" s="41" cm="1">
        <f t="array" ref="D310">IFERROR(E310/SUMPRODUCT(('Betaald tarief 2023'!$A$2:$A$100000='Betaald percentage 2023'!A310)*'Betaald tarief 2023'!$H$2:$H$100000*'Betaald tarief 2023'!$O$2:$O$100000),0)</f>
        <v>0</v>
      </c>
      <c r="E310" s="42">
        <f>SUMIFS('Betaald tarief 2023'!G:G,'Betaald tarief 2023'!A:A,'Betaald percentage 2023'!A310)</f>
        <v>0</v>
      </c>
      <c r="F310" s="42">
        <f>SUMIFS('Betaald tarief 2023'!Q:Q,'Betaald tarief 2023'!A:A,'Betaald percentage 2023'!A310)</f>
        <v>0</v>
      </c>
      <c r="G310">
        <f>IFERROR(INDEX(Correcties!B:B,MATCH('Betaald percentage 2023'!A310,Correcties!A:A,0)),"")</f>
        <v>0</v>
      </c>
    </row>
    <row r="311" spans="1:7" x14ac:dyDescent="0.25">
      <c r="A311" s="45"/>
      <c r="B311" s="39" t="str">
        <f>IFERROR(INDEX('Betaald tarief 2023'!B:B,MATCH('Betaald percentage 2023'!A311,'Betaald tarief 2023'!A:A,0)),"")</f>
        <v/>
      </c>
      <c r="C311" s="39" t="str">
        <f>IFERROR(INDEX('Betaald tarief 2023'!C:C,MATCH('Betaald percentage 2023'!A311,'Betaald tarief 2023'!A:A,0)),"")</f>
        <v/>
      </c>
      <c r="D311" s="41" cm="1">
        <f t="array" ref="D311">IFERROR(E311/SUMPRODUCT(('Betaald tarief 2023'!$A$2:$A$100000='Betaald percentage 2023'!A311)*'Betaald tarief 2023'!$H$2:$H$100000*'Betaald tarief 2023'!$O$2:$O$100000),0)</f>
        <v>0</v>
      </c>
      <c r="E311" s="42">
        <f>SUMIFS('Betaald tarief 2023'!G:G,'Betaald tarief 2023'!A:A,'Betaald percentage 2023'!A311)</f>
        <v>0</v>
      </c>
      <c r="F311" s="42">
        <f>SUMIFS('Betaald tarief 2023'!Q:Q,'Betaald tarief 2023'!A:A,'Betaald percentage 2023'!A311)</f>
        <v>0</v>
      </c>
      <c r="G311">
        <f>IFERROR(INDEX(Correcties!B:B,MATCH('Betaald percentage 2023'!A311,Correcties!A:A,0)),"")</f>
        <v>0</v>
      </c>
    </row>
    <row r="312" spans="1:7" x14ac:dyDescent="0.25">
      <c r="A312" s="45"/>
      <c r="B312" s="39" t="str">
        <f>IFERROR(INDEX('Betaald tarief 2023'!B:B,MATCH('Betaald percentage 2023'!A312,'Betaald tarief 2023'!A:A,0)),"")</f>
        <v/>
      </c>
      <c r="C312" s="39" t="str">
        <f>IFERROR(INDEX('Betaald tarief 2023'!C:C,MATCH('Betaald percentage 2023'!A312,'Betaald tarief 2023'!A:A,0)),"")</f>
        <v/>
      </c>
      <c r="D312" s="41" cm="1">
        <f t="array" ref="D312">IFERROR(E312/SUMPRODUCT(('Betaald tarief 2023'!$A$2:$A$100000='Betaald percentage 2023'!A312)*'Betaald tarief 2023'!$H$2:$H$100000*'Betaald tarief 2023'!$O$2:$O$100000),0)</f>
        <v>0</v>
      </c>
      <c r="E312" s="42">
        <f>SUMIFS('Betaald tarief 2023'!G:G,'Betaald tarief 2023'!A:A,'Betaald percentage 2023'!A312)</f>
        <v>0</v>
      </c>
      <c r="F312" s="42">
        <f>SUMIFS('Betaald tarief 2023'!Q:Q,'Betaald tarief 2023'!A:A,'Betaald percentage 2023'!A312)</f>
        <v>0</v>
      </c>
      <c r="G312">
        <f>IFERROR(INDEX(Correcties!B:B,MATCH('Betaald percentage 2023'!A312,Correcties!A:A,0)),"")</f>
        <v>0</v>
      </c>
    </row>
    <row r="313" spans="1:7" x14ac:dyDescent="0.25">
      <c r="A313" s="45"/>
      <c r="B313" s="39" t="str">
        <f>IFERROR(INDEX('Betaald tarief 2023'!B:B,MATCH('Betaald percentage 2023'!A313,'Betaald tarief 2023'!A:A,0)),"")</f>
        <v/>
      </c>
      <c r="C313" s="39" t="str">
        <f>IFERROR(INDEX('Betaald tarief 2023'!C:C,MATCH('Betaald percentage 2023'!A313,'Betaald tarief 2023'!A:A,0)),"")</f>
        <v/>
      </c>
      <c r="D313" s="41" cm="1">
        <f t="array" ref="D313">IFERROR(E313/SUMPRODUCT(('Betaald tarief 2023'!$A$2:$A$100000='Betaald percentage 2023'!A313)*'Betaald tarief 2023'!$H$2:$H$100000*'Betaald tarief 2023'!$O$2:$O$100000),0)</f>
        <v>0</v>
      </c>
      <c r="E313" s="42">
        <f>SUMIFS('Betaald tarief 2023'!G:G,'Betaald tarief 2023'!A:A,'Betaald percentage 2023'!A313)</f>
        <v>0</v>
      </c>
      <c r="F313" s="42">
        <f>SUMIFS('Betaald tarief 2023'!Q:Q,'Betaald tarief 2023'!A:A,'Betaald percentage 2023'!A313)</f>
        <v>0</v>
      </c>
      <c r="G313">
        <f>IFERROR(INDEX(Correcties!B:B,MATCH('Betaald percentage 2023'!A313,Correcties!A:A,0)),"")</f>
        <v>0</v>
      </c>
    </row>
    <row r="314" spans="1:7" x14ac:dyDescent="0.25">
      <c r="A314" s="45"/>
      <c r="B314" s="39" t="str">
        <f>IFERROR(INDEX('Betaald tarief 2023'!B:B,MATCH('Betaald percentage 2023'!A314,'Betaald tarief 2023'!A:A,0)),"")</f>
        <v/>
      </c>
      <c r="C314" s="39" t="str">
        <f>IFERROR(INDEX('Betaald tarief 2023'!C:C,MATCH('Betaald percentage 2023'!A314,'Betaald tarief 2023'!A:A,0)),"")</f>
        <v/>
      </c>
      <c r="D314" s="41" cm="1">
        <f t="array" ref="D314">IFERROR(E314/SUMPRODUCT(('Betaald tarief 2023'!$A$2:$A$100000='Betaald percentage 2023'!A314)*'Betaald tarief 2023'!$H$2:$H$100000*'Betaald tarief 2023'!$O$2:$O$100000),0)</f>
        <v>0</v>
      </c>
      <c r="E314" s="42">
        <f>SUMIFS('Betaald tarief 2023'!G:G,'Betaald tarief 2023'!A:A,'Betaald percentage 2023'!A314)</f>
        <v>0</v>
      </c>
      <c r="F314" s="42">
        <f>SUMIFS('Betaald tarief 2023'!Q:Q,'Betaald tarief 2023'!A:A,'Betaald percentage 2023'!A314)</f>
        <v>0</v>
      </c>
      <c r="G314">
        <f>IFERROR(INDEX(Correcties!B:B,MATCH('Betaald percentage 2023'!A314,Correcties!A:A,0)),"")</f>
        <v>0</v>
      </c>
    </row>
    <row r="315" spans="1:7" x14ac:dyDescent="0.25">
      <c r="A315" s="45"/>
      <c r="B315" s="39" t="str">
        <f>IFERROR(INDEX('Betaald tarief 2023'!B:B,MATCH('Betaald percentage 2023'!A315,'Betaald tarief 2023'!A:A,0)),"")</f>
        <v/>
      </c>
      <c r="C315" s="39" t="str">
        <f>IFERROR(INDEX('Betaald tarief 2023'!C:C,MATCH('Betaald percentage 2023'!A315,'Betaald tarief 2023'!A:A,0)),"")</f>
        <v/>
      </c>
      <c r="D315" s="41" cm="1">
        <f t="array" ref="D315">IFERROR(E315/SUMPRODUCT(('Betaald tarief 2023'!$A$2:$A$100000='Betaald percentage 2023'!A315)*'Betaald tarief 2023'!$H$2:$H$100000*'Betaald tarief 2023'!$O$2:$O$100000),0)</f>
        <v>0</v>
      </c>
      <c r="E315" s="42">
        <f>SUMIFS('Betaald tarief 2023'!G:G,'Betaald tarief 2023'!A:A,'Betaald percentage 2023'!A315)</f>
        <v>0</v>
      </c>
      <c r="F315" s="42">
        <f>SUMIFS('Betaald tarief 2023'!Q:Q,'Betaald tarief 2023'!A:A,'Betaald percentage 2023'!A315)</f>
        <v>0</v>
      </c>
      <c r="G315">
        <f>IFERROR(INDEX(Correcties!B:B,MATCH('Betaald percentage 2023'!A315,Correcties!A:A,0)),"")</f>
        <v>0</v>
      </c>
    </row>
    <row r="316" spans="1:7" x14ac:dyDescent="0.25">
      <c r="A316" s="45"/>
      <c r="B316" s="39" t="str">
        <f>IFERROR(INDEX('Betaald tarief 2023'!B:B,MATCH('Betaald percentage 2023'!A316,'Betaald tarief 2023'!A:A,0)),"")</f>
        <v/>
      </c>
      <c r="C316" s="39" t="str">
        <f>IFERROR(INDEX('Betaald tarief 2023'!C:C,MATCH('Betaald percentage 2023'!A316,'Betaald tarief 2023'!A:A,0)),"")</f>
        <v/>
      </c>
      <c r="D316" s="41" cm="1">
        <f t="array" ref="D316">IFERROR(E316/SUMPRODUCT(('Betaald tarief 2023'!$A$2:$A$100000='Betaald percentage 2023'!A316)*'Betaald tarief 2023'!$H$2:$H$100000*'Betaald tarief 2023'!$O$2:$O$100000),0)</f>
        <v>0</v>
      </c>
      <c r="E316" s="42">
        <f>SUMIFS('Betaald tarief 2023'!G:G,'Betaald tarief 2023'!A:A,'Betaald percentage 2023'!A316)</f>
        <v>0</v>
      </c>
      <c r="F316" s="42">
        <f>SUMIFS('Betaald tarief 2023'!Q:Q,'Betaald tarief 2023'!A:A,'Betaald percentage 2023'!A316)</f>
        <v>0</v>
      </c>
      <c r="G316">
        <f>IFERROR(INDEX(Correcties!B:B,MATCH('Betaald percentage 2023'!A316,Correcties!A:A,0)),"")</f>
        <v>0</v>
      </c>
    </row>
    <row r="317" spans="1:7" x14ac:dyDescent="0.25">
      <c r="A317" s="45"/>
      <c r="B317" s="39" t="str">
        <f>IFERROR(INDEX('Betaald tarief 2023'!B:B,MATCH('Betaald percentage 2023'!A317,'Betaald tarief 2023'!A:A,0)),"")</f>
        <v/>
      </c>
      <c r="C317" s="39" t="str">
        <f>IFERROR(INDEX('Betaald tarief 2023'!C:C,MATCH('Betaald percentage 2023'!A317,'Betaald tarief 2023'!A:A,0)),"")</f>
        <v/>
      </c>
      <c r="D317" s="41" cm="1">
        <f t="array" ref="D317">IFERROR(E317/SUMPRODUCT(('Betaald tarief 2023'!$A$2:$A$100000='Betaald percentage 2023'!A317)*'Betaald tarief 2023'!$H$2:$H$100000*'Betaald tarief 2023'!$O$2:$O$100000),0)</f>
        <v>0</v>
      </c>
      <c r="E317" s="42">
        <f>SUMIFS('Betaald tarief 2023'!G:G,'Betaald tarief 2023'!A:A,'Betaald percentage 2023'!A317)</f>
        <v>0</v>
      </c>
      <c r="F317" s="42">
        <f>SUMIFS('Betaald tarief 2023'!Q:Q,'Betaald tarief 2023'!A:A,'Betaald percentage 2023'!A317)</f>
        <v>0</v>
      </c>
      <c r="G317">
        <f>IFERROR(INDEX(Correcties!B:B,MATCH('Betaald percentage 2023'!A317,Correcties!A:A,0)),"")</f>
        <v>0</v>
      </c>
    </row>
    <row r="318" spans="1:7" x14ac:dyDescent="0.25">
      <c r="A318" s="45"/>
      <c r="B318" s="39" t="str">
        <f>IFERROR(INDEX('Betaald tarief 2023'!B:B,MATCH('Betaald percentage 2023'!A318,'Betaald tarief 2023'!A:A,0)),"")</f>
        <v/>
      </c>
      <c r="C318" s="39" t="str">
        <f>IFERROR(INDEX('Betaald tarief 2023'!C:C,MATCH('Betaald percentage 2023'!A318,'Betaald tarief 2023'!A:A,0)),"")</f>
        <v/>
      </c>
      <c r="D318" s="41" cm="1">
        <f t="array" ref="D318">IFERROR(E318/SUMPRODUCT(('Betaald tarief 2023'!$A$2:$A$100000='Betaald percentage 2023'!A318)*'Betaald tarief 2023'!$H$2:$H$100000*'Betaald tarief 2023'!$O$2:$O$100000),0)</f>
        <v>0</v>
      </c>
      <c r="E318" s="42">
        <f>SUMIFS('Betaald tarief 2023'!G:G,'Betaald tarief 2023'!A:A,'Betaald percentage 2023'!A318)</f>
        <v>0</v>
      </c>
      <c r="F318" s="42">
        <f>SUMIFS('Betaald tarief 2023'!Q:Q,'Betaald tarief 2023'!A:A,'Betaald percentage 2023'!A318)</f>
        <v>0</v>
      </c>
      <c r="G318">
        <f>IFERROR(INDEX(Correcties!B:B,MATCH('Betaald percentage 2023'!A318,Correcties!A:A,0)),"")</f>
        <v>0</v>
      </c>
    </row>
    <row r="319" spans="1:7" x14ac:dyDescent="0.25">
      <c r="A319" s="45"/>
      <c r="B319" s="39" t="str">
        <f>IFERROR(INDEX('Betaald tarief 2023'!B:B,MATCH('Betaald percentage 2023'!A319,'Betaald tarief 2023'!A:A,0)),"")</f>
        <v/>
      </c>
      <c r="C319" s="39" t="str">
        <f>IFERROR(INDEX('Betaald tarief 2023'!C:C,MATCH('Betaald percentage 2023'!A319,'Betaald tarief 2023'!A:A,0)),"")</f>
        <v/>
      </c>
      <c r="D319" s="41" cm="1">
        <f t="array" ref="D319">IFERROR(E319/SUMPRODUCT(('Betaald tarief 2023'!$A$2:$A$100000='Betaald percentage 2023'!A319)*'Betaald tarief 2023'!$H$2:$H$100000*'Betaald tarief 2023'!$O$2:$O$100000),0)</f>
        <v>0</v>
      </c>
      <c r="E319" s="42">
        <f>SUMIFS('Betaald tarief 2023'!G:G,'Betaald tarief 2023'!A:A,'Betaald percentage 2023'!A319)</f>
        <v>0</v>
      </c>
      <c r="F319" s="42">
        <f>SUMIFS('Betaald tarief 2023'!Q:Q,'Betaald tarief 2023'!A:A,'Betaald percentage 2023'!A319)</f>
        <v>0</v>
      </c>
      <c r="G319">
        <f>IFERROR(INDEX(Correcties!B:B,MATCH('Betaald percentage 2023'!A319,Correcties!A:A,0)),"")</f>
        <v>0</v>
      </c>
    </row>
    <row r="320" spans="1:7" x14ac:dyDescent="0.25">
      <c r="A320" s="45"/>
      <c r="B320" s="39" t="str">
        <f>IFERROR(INDEX('Betaald tarief 2023'!B:B,MATCH('Betaald percentage 2023'!A320,'Betaald tarief 2023'!A:A,0)),"")</f>
        <v/>
      </c>
      <c r="C320" s="39" t="str">
        <f>IFERROR(INDEX('Betaald tarief 2023'!C:C,MATCH('Betaald percentage 2023'!A320,'Betaald tarief 2023'!A:A,0)),"")</f>
        <v/>
      </c>
      <c r="D320" s="41" cm="1">
        <f t="array" ref="D320">IFERROR(E320/SUMPRODUCT(('Betaald tarief 2023'!$A$2:$A$100000='Betaald percentage 2023'!A320)*'Betaald tarief 2023'!$H$2:$H$100000*'Betaald tarief 2023'!$O$2:$O$100000),0)</f>
        <v>0</v>
      </c>
      <c r="E320" s="42">
        <f>SUMIFS('Betaald tarief 2023'!G:G,'Betaald tarief 2023'!A:A,'Betaald percentage 2023'!A320)</f>
        <v>0</v>
      </c>
      <c r="F320" s="42">
        <f>SUMIFS('Betaald tarief 2023'!Q:Q,'Betaald tarief 2023'!A:A,'Betaald percentage 2023'!A320)</f>
        <v>0</v>
      </c>
      <c r="G320">
        <f>IFERROR(INDEX(Correcties!B:B,MATCH('Betaald percentage 2023'!A320,Correcties!A:A,0)),"")</f>
        <v>0</v>
      </c>
    </row>
    <row r="321" spans="1:7" x14ac:dyDescent="0.25">
      <c r="A321" s="45"/>
      <c r="B321" s="39" t="str">
        <f>IFERROR(INDEX('Betaald tarief 2023'!B:B,MATCH('Betaald percentage 2023'!A321,'Betaald tarief 2023'!A:A,0)),"")</f>
        <v/>
      </c>
      <c r="C321" s="39" t="str">
        <f>IFERROR(INDEX('Betaald tarief 2023'!C:C,MATCH('Betaald percentage 2023'!A321,'Betaald tarief 2023'!A:A,0)),"")</f>
        <v/>
      </c>
      <c r="D321" s="41" cm="1">
        <f t="array" ref="D321">IFERROR(E321/SUMPRODUCT(('Betaald tarief 2023'!$A$2:$A$100000='Betaald percentage 2023'!A321)*'Betaald tarief 2023'!$H$2:$H$100000*'Betaald tarief 2023'!$O$2:$O$100000),0)</f>
        <v>0</v>
      </c>
      <c r="E321" s="42">
        <f>SUMIFS('Betaald tarief 2023'!G:G,'Betaald tarief 2023'!A:A,'Betaald percentage 2023'!A321)</f>
        <v>0</v>
      </c>
      <c r="F321" s="42">
        <f>SUMIFS('Betaald tarief 2023'!Q:Q,'Betaald tarief 2023'!A:A,'Betaald percentage 2023'!A321)</f>
        <v>0</v>
      </c>
      <c r="G321">
        <f>IFERROR(INDEX(Correcties!B:B,MATCH('Betaald percentage 2023'!A321,Correcties!A:A,0)),"")</f>
        <v>0</v>
      </c>
    </row>
    <row r="322" spans="1:7" x14ac:dyDescent="0.25">
      <c r="A322" s="45"/>
      <c r="B322" s="39" t="str">
        <f>IFERROR(INDEX('Betaald tarief 2023'!B:B,MATCH('Betaald percentage 2023'!A322,'Betaald tarief 2023'!A:A,0)),"")</f>
        <v/>
      </c>
      <c r="C322" s="39" t="str">
        <f>IFERROR(INDEX('Betaald tarief 2023'!C:C,MATCH('Betaald percentage 2023'!A322,'Betaald tarief 2023'!A:A,0)),"")</f>
        <v/>
      </c>
      <c r="D322" s="41" cm="1">
        <f t="array" ref="D322">IFERROR(E322/SUMPRODUCT(('Betaald tarief 2023'!$A$2:$A$100000='Betaald percentage 2023'!A322)*'Betaald tarief 2023'!$H$2:$H$100000*'Betaald tarief 2023'!$O$2:$O$100000),0)</f>
        <v>0</v>
      </c>
      <c r="E322" s="42">
        <f>SUMIFS('Betaald tarief 2023'!G:G,'Betaald tarief 2023'!A:A,'Betaald percentage 2023'!A322)</f>
        <v>0</v>
      </c>
      <c r="F322" s="42">
        <f>SUMIFS('Betaald tarief 2023'!Q:Q,'Betaald tarief 2023'!A:A,'Betaald percentage 2023'!A322)</f>
        <v>0</v>
      </c>
      <c r="G322">
        <f>IFERROR(INDEX(Correcties!B:B,MATCH('Betaald percentage 2023'!A322,Correcties!A:A,0)),"")</f>
        <v>0</v>
      </c>
    </row>
    <row r="323" spans="1:7" x14ac:dyDescent="0.25">
      <c r="A323" s="45"/>
      <c r="B323" s="39" t="str">
        <f>IFERROR(INDEX('Betaald tarief 2023'!B:B,MATCH('Betaald percentage 2023'!A323,'Betaald tarief 2023'!A:A,0)),"")</f>
        <v/>
      </c>
      <c r="C323" s="39" t="str">
        <f>IFERROR(INDEX('Betaald tarief 2023'!C:C,MATCH('Betaald percentage 2023'!A323,'Betaald tarief 2023'!A:A,0)),"")</f>
        <v/>
      </c>
      <c r="D323" s="41" cm="1">
        <f t="array" ref="D323">IFERROR(E323/SUMPRODUCT(('Betaald tarief 2023'!$A$2:$A$100000='Betaald percentage 2023'!A323)*'Betaald tarief 2023'!$H$2:$H$100000*'Betaald tarief 2023'!$O$2:$O$100000),0)</f>
        <v>0</v>
      </c>
      <c r="E323" s="42">
        <f>SUMIFS('Betaald tarief 2023'!G:G,'Betaald tarief 2023'!A:A,'Betaald percentage 2023'!A323)</f>
        <v>0</v>
      </c>
      <c r="F323" s="42">
        <f>SUMIFS('Betaald tarief 2023'!Q:Q,'Betaald tarief 2023'!A:A,'Betaald percentage 2023'!A323)</f>
        <v>0</v>
      </c>
      <c r="G323">
        <f>IFERROR(INDEX(Correcties!B:B,MATCH('Betaald percentage 2023'!A323,Correcties!A:A,0)),"")</f>
        <v>0</v>
      </c>
    </row>
    <row r="324" spans="1:7" x14ac:dyDescent="0.25">
      <c r="A324" s="45"/>
      <c r="B324" s="39" t="str">
        <f>IFERROR(INDEX('Betaald tarief 2023'!B:B,MATCH('Betaald percentage 2023'!A324,'Betaald tarief 2023'!A:A,0)),"")</f>
        <v/>
      </c>
      <c r="C324" s="39" t="str">
        <f>IFERROR(INDEX('Betaald tarief 2023'!C:C,MATCH('Betaald percentage 2023'!A324,'Betaald tarief 2023'!A:A,0)),"")</f>
        <v/>
      </c>
      <c r="D324" s="41" cm="1">
        <f t="array" ref="D324">IFERROR(E324/SUMPRODUCT(('Betaald tarief 2023'!$A$2:$A$100000='Betaald percentage 2023'!A324)*'Betaald tarief 2023'!$H$2:$H$100000*'Betaald tarief 2023'!$O$2:$O$100000),0)</f>
        <v>0</v>
      </c>
      <c r="E324" s="42">
        <f>SUMIFS('Betaald tarief 2023'!G:G,'Betaald tarief 2023'!A:A,'Betaald percentage 2023'!A324)</f>
        <v>0</v>
      </c>
      <c r="F324" s="42">
        <f>SUMIFS('Betaald tarief 2023'!Q:Q,'Betaald tarief 2023'!A:A,'Betaald percentage 2023'!A324)</f>
        <v>0</v>
      </c>
      <c r="G324">
        <f>IFERROR(INDEX(Correcties!B:B,MATCH('Betaald percentage 2023'!A324,Correcties!A:A,0)),"")</f>
        <v>0</v>
      </c>
    </row>
    <row r="325" spans="1:7" x14ac:dyDescent="0.25">
      <c r="A325" s="45"/>
      <c r="B325" s="39" t="str">
        <f>IFERROR(INDEX('Betaald tarief 2023'!B:B,MATCH('Betaald percentage 2023'!A325,'Betaald tarief 2023'!A:A,0)),"")</f>
        <v/>
      </c>
      <c r="C325" s="39" t="str">
        <f>IFERROR(INDEX('Betaald tarief 2023'!C:C,MATCH('Betaald percentage 2023'!A325,'Betaald tarief 2023'!A:A,0)),"")</f>
        <v/>
      </c>
      <c r="D325" s="41" cm="1">
        <f t="array" ref="D325">IFERROR(E325/SUMPRODUCT(('Betaald tarief 2023'!$A$2:$A$100000='Betaald percentage 2023'!A325)*'Betaald tarief 2023'!$H$2:$H$100000*'Betaald tarief 2023'!$O$2:$O$100000),0)</f>
        <v>0</v>
      </c>
      <c r="E325" s="42">
        <f>SUMIFS('Betaald tarief 2023'!G:G,'Betaald tarief 2023'!A:A,'Betaald percentage 2023'!A325)</f>
        <v>0</v>
      </c>
      <c r="F325" s="42">
        <f>SUMIFS('Betaald tarief 2023'!Q:Q,'Betaald tarief 2023'!A:A,'Betaald percentage 2023'!A325)</f>
        <v>0</v>
      </c>
      <c r="G325">
        <f>IFERROR(INDEX(Correcties!B:B,MATCH('Betaald percentage 2023'!A325,Correcties!A:A,0)),"")</f>
        <v>0</v>
      </c>
    </row>
    <row r="326" spans="1:7" x14ac:dyDescent="0.25">
      <c r="A326" s="45"/>
      <c r="B326" s="39" t="str">
        <f>IFERROR(INDEX('Betaald tarief 2023'!B:B,MATCH('Betaald percentage 2023'!A326,'Betaald tarief 2023'!A:A,0)),"")</f>
        <v/>
      </c>
      <c r="C326" s="39" t="str">
        <f>IFERROR(INDEX('Betaald tarief 2023'!C:C,MATCH('Betaald percentage 2023'!A326,'Betaald tarief 2023'!A:A,0)),"")</f>
        <v/>
      </c>
      <c r="D326" s="41" cm="1">
        <f t="array" ref="D326">IFERROR(E326/SUMPRODUCT(('Betaald tarief 2023'!$A$2:$A$100000='Betaald percentage 2023'!A326)*'Betaald tarief 2023'!$H$2:$H$100000*'Betaald tarief 2023'!$O$2:$O$100000),0)</f>
        <v>0</v>
      </c>
      <c r="E326" s="42">
        <f>SUMIFS('Betaald tarief 2023'!G:G,'Betaald tarief 2023'!A:A,'Betaald percentage 2023'!A326)</f>
        <v>0</v>
      </c>
      <c r="F326" s="42">
        <f>SUMIFS('Betaald tarief 2023'!Q:Q,'Betaald tarief 2023'!A:A,'Betaald percentage 2023'!A326)</f>
        <v>0</v>
      </c>
      <c r="G326">
        <f>IFERROR(INDEX(Correcties!B:B,MATCH('Betaald percentage 2023'!A326,Correcties!A:A,0)),"")</f>
        <v>0</v>
      </c>
    </row>
    <row r="327" spans="1:7" x14ac:dyDescent="0.25">
      <c r="A327" s="45"/>
      <c r="B327" s="39" t="str">
        <f>IFERROR(INDEX('Betaald tarief 2023'!B:B,MATCH('Betaald percentage 2023'!A327,'Betaald tarief 2023'!A:A,0)),"")</f>
        <v/>
      </c>
      <c r="C327" s="39" t="str">
        <f>IFERROR(INDEX('Betaald tarief 2023'!C:C,MATCH('Betaald percentage 2023'!A327,'Betaald tarief 2023'!A:A,0)),"")</f>
        <v/>
      </c>
      <c r="D327" s="41" cm="1">
        <f t="array" ref="D327">IFERROR(E327/SUMPRODUCT(('Betaald tarief 2023'!$A$2:$A$100000='Betaald percentage 2023'!A327)*'Betaald tarief 2023'!$H$2:$H$100000*'Betaald tarief 2023'!$O$2:$O$100000),0)</f>
        <v>0</v>
      </c>
      <c r="E327" s="42">
        <f>SUMIFS('Betaald tarief 2023'!G:G,'Betaald tarief 2023'!A:A,'Betaald percentage 2023'!A327)</f>
        <v>0</v>
      </c>
      <c r="F327" s="42">
        <f>SUMIFS('Betaald tarief 2023'!Q:Q,'Betaald tarief 2023'!A:A,'Betaald percentage 2023'!A327)</f>
        <v>0</v>
      </c>
      <c r="G327">
        <f>IFERROR(INDEX(Correcties!B:B,MATCH('Betaald percentage 2023'!A327,Correcties!A:A,0)),"")</f>
        <v>0</v>
      </c>
    </row>
    <row r="328" spans="1:7" x14ac:dyDescent="0.25">
      <c r="A328" s="45"/>
      <c r="B328" s="39" t="str">
        <f>IFERROR(INDEX('Betaald tarief 2023'!B:B,MATCH('Betaald percentage 2023'!A328,'Betaald tarief 2023'!A:A,0)),"")</f>
        <v/>
      </c>
      <c r="C328" s="39" t="str">
        <f>IFERROR(INDEX('Betaald tarief 2023'!C:C,MATCH('Betaald percentage 2023'!A328,'Betaald tarief 2023'!A:A,0)),"")</f>
        <v/>
      </c>
      <c r="D328" s="41" cm="1">
        <f t="array" ref="D328">IFERROR(E328/SUMPRODUCT(('Betaald tarief 2023'!$A$2:$A$100000='Betaald percentage 2023'!A328)*'Betaald tarief 2023'!$H$2:$H$100000*'Betaald tarief 2023'!$O$2:$O$100000),0)</f>
        <v>0</v>
      </c>
      <c r="E328" s="42">
        <f>SUMIFS('Betaald tarief 2023'!G:G,'Betaald tarief 2023'!A:A,'Betaald percentage 2023'!A328)</f>
        <v>0</v>
      </c>
      <c r="F328" s="42">
        <f>SUMIFS('Betaald tarief 2023'!Q:Q,'Betaald tarief 2023'!A:A,'Betaald percentage 2023'!A328)</f>
        <v>0</v>
      </c>
      <c r="G328">
        <f>IFERROR(INDEX(Correcties!B:B,MATCH('Betaald percentage 2023'!A328,Correcties!A:A,0)),"")</f>
        <v>0</v>
      </c>
    </row>
    <row r="329" spans="1:7" x14ac:dyDescent="0.25">
      <c r="A329" s="45"/>
      <c r="B329" s="39" t="str">
        <f>IFERROR(INDEX('Betaald tarief 2023'!B:B,MATCH('Betaald percentage 2023'!A329,'Betaald tarief 2023'!A:A,0)),"")</f>
        <v/>
      </c>
      <c r="C329" s="39" t="str">
        <f>IFERROR(INDEX('Betaald tarief 2023'!C:C,MATCH('Betaald percentage 2023'!A329,'Betaald tarief 2023'!A:A,0)),"")</f>
        <v/>
      </c>
      <c r="D329" s="41" cm="1">
        <f t="array" ref="D329">IFERROR(E329/SUMPRODUCT(('Betaald tarief 2023'!$A$2:$A$100000='Betaald percentage 2023'!A329)*'Betaald tarief 2023'!$H$2:$H$100000*'Betaald tarief 2023'!$O$2:$O$100000),0)</f>
        <v>0</v>
      </c>
      <c r="E329" s="42">
        <f>SUMIFS('Betaald tarief 2023'!G:G,'Betaald tarief 2023'!A:A,'Betaald percentage 2023'!A329)</f>
        <v>0</v>
      </c>
      <c r="F329" s="42">
        <f>SUMIFS('Betaald tarief 2023'!Q:Q,'Betaald tarief 2023'!A:A,'Betaald percentage 2023'!A329)</f>
        <v>0</v>
      </c>
      <c r="G329">
        <f>IFERROR(INDEX(Correcties!B:B,MATCH('Betaald percentage 2023'!A329,Correcties!A:A,0)),"")</f>
        <v>0</v>
      </c>
    </row>
    <row r="330" spans="1:7" x14ac:dyDescent="0.25">
      <c r="A330" s="45"/>
      <c r="B330" s="39" t="str">
        <f>IFERROR(INDEX('Betaald tarief 2023'!B:B,MATCH('Betaald percentage 2023'!A330,'Betaald tarief 2023'!A:A,0)),"")</f>
        <v/>
      </c>
      <c r="C330" s="39" t="str">
        <f>IFERROR(INDEX('Betaald tarief 2023'!C:C,MATCH('Betaald percentage 2023'!A330,'Betaald tarief 2023'!A:A,0)),"")</f>
        <v/>
      </c>
      <c r="D330" s="41" cm="1">
        <f t="array" ref="D330">IFERROR(E330/SUMPRODUCT(('Betaald tarief 2023'!$A$2:$A$100000='Betaald percentage 2023'!A330)*'Betaald tarief 2023'!$H$2:$H$100000*'Betaald tarief 2023'!$O$2:$O$100000),0)</f>
        <v>0</v>
      </c>
      <c r="E330" s="42">
        <f>SUMIFS('Betaald tarief 2023'!G:G,'Betaald tarief 2023'!A:A,'Betaald percentage 2023'!A330)</f>
        <v>0</v>
      </c>
      <c r="F330" s="42">
        <f>SUMIFS('Betaald tarief 2023'!Q:Q,'Betaald tarief 2023'!A:A,'Betaald percentage 2023'!A330)</f>
        <v>0</v>
      </c>
      <c r="G330">
        <f>IFERROR(INDEX(Correcties!B:B,MATCH('Betaald percentage 2023'!A330,Correcties!A:A,0)),"")</f>
        <v>0</v>
      </c>
    </row>
    <row r="331" spans="1:7" x14ac:dyDescent="0.25">
      <c r="A331" s="45"/>
      <c r="B331" s="39" t="str">
        <f>IFERROR(INDEX('Betaald tarief 2023'!B:B,MATCH('Betaald percentage 2023'!A331,'Betaald tarief 2023'!A:A,0)),"")</f>
        <v/>
      </c>
      <c r="C331" s="39" t="str">
        <f>IFERROR(INDEX('Betaald tarief 2023'!C:C,MATCH('Betaald percentage 2023'!A331,'Betaald tarief 2023'!A:A,0)),"")</f>
        <v/>
      </c>
      <c r="D331" s="41" cm="1">
        <f t="array" ref="D331">IFERROR(E331/SUMPRODUCT(('Betaald tarief 2023'!$A$2:$A$100000='Betaald percentage 2023'!A331)*'Betaald tarief 2023'!$H$2:$H$100000*'Betaald tarief 2023'!$O$2:$O$100000),0)</f>
        <v>0</v>
      </c>
      <c r="E331" s="42">
        <f>SUMIFS('Betaald tarief 2023'!G:G,'Betaald tarief 2023'!A:A,'Betaald percentage 2023'!A331)</f>
        <v>0</v>
      </c>
      <c r="F331" s="42">
        <f>SUMIFS('Betaald tarief 2023'!Q:Q,'Betaald tarief 2023'!A:A,'Betaald percentage 2023'!A331)</f>
        <v>0</v>
      </c>
      <c r="G331">
        <f>IFERROR(INDEX(Correcties!B:B,MATCH('Betaald percentage 2023'!A331,Correcties!A:A,0)),"")</f>
        <v>0</v>
      </c>
    </row>
    <row r="332" spans="1:7" x14ac:dyDescent="0.25">
      <c r="A332" s="45"/>
      <c r="B332" s="39" t="str">
        <f>IFERROR(INDEX('Betaald tarief 2023'!B:B,MATCH('Betaald percentage 2023'!A332,'Betaald tarief 2023'!A:A,0)),"")</f>
        <v/>
      </c>
      <c r="C332" s="39" t="str">
        <f>IFERROR(INDEX('Betaald tarief 2023'!C:C,MATCH('Betaald percentage 2023'!A332,'Betaald tarief 2023'!A:A,0)),"")</f>
        <v/>
      </c>
      <c r="D332" s="41" cm="1">
        <f t="array" ref="D332">IFERROR(E332/SUMPRODUCT(('Betaald tarief 2023'!$A$2:$A$100000='Betaald percentage 2023'!A332)*'Betaald tarief 2023'!$H$2:$H$100000*'Betaald tarief 2023'!$O$2:$O$100000),0)</f>
        <v>0</v>
      </c>
      <c r="E332" s="42">
        <f>SUMIFS('Betaald tarief 2023'!G:G,'Betaald tarief 2023'!A:A,'Betaald percentage 2023'!A332)</f>
        <v>0</v>
      </c>
      <c r="F332" s="42">
        <f>SUMIFS('Betaald tarief 2023'!Q:Q,'Betaald tarief 2023'!A:A,'Betaald percentage 2023'!A332)</f>
        <v>0</v>
      </c>
      <c r="G332">
        <f>IFERROR(INDEX(Correcties!B:B,MATCH('Betaald percentage 2023'!A332,Correcties!A:A,0)),"")</f>
        <v>0</v>
      </c>
    </row>
    <row r="333" spans="1:7" x14ac:dyDescent="0.25">
      <c r="A333" s="45"/>
      <c r="B333" s="39" t="str">
        <f>IFERROR(INDEX('Betaald tarief 2023'!B:B,MATCH('Betaald percentage 2023'!A333,'Betaald tarief 2023'!A:A,0)),"")</f>
        <v/>
      </c>
      <c r="C333" s="39" t="str">
        <f>IFERROR(INDEX('Betaald tarief 2023'!C:C,MATCH('Betaald percentage 2023'!A333,'Betaald tarief 2023'!A:A,0)),"")</f>
        <v/>
      </c>
      <c r="D333" s="41" cm="1">
        <f t="array" ref="D333">IFERROR(E333/SUMPRODUCT(('Betaald tarief 2023'!$A$2:$A$100000='Betaald percentage 2023'!A333)*'Betaald tarief 2023'!$H$2:$H$100000*'Betaald tarief 2023'!$O$2:$O$100000),0)</f>
        <v>0</v>
      </c>
      <c r="E333" s="42">
        <f>SUMIFS('Betaald tarief 2023'!G:G,'Betaald tarief 2023'!A:A,'Betaald percentage 2023'!A333)</f>
        <v>0</v>
      </c>
      <c r="F333" s="42">
        <f>SUMIFS('Betaald tarief 2023'!Q:Q,'Betaald tarief 2023'!A:A,'Betaald percentage 2023'!A333)</f>
        <v>0</v>
      </c>
      <c r="G333">
        <f>IFERROR(INDEX(Correcties!B:B,MATCH('Betaald percentage 2023'!A333,Correcties!A:A,0)),"")</f>
        <v>0</v>
      </c>
    </row>
    <row r="334" spans="1:7" x14ac:dyDescent="0.25">
      <c r="A334" s="45"/>
      <c r="B334" s="39" t="str">
        <f>IFERROR(INDEX('Betaald tarief 2023'!B:B,MATCH('Betaald percentage 2023'!A334,'Betaald tarief 2023'!A:A,0)),"")</f>
        <v/>
      </c>
      <c r="C334" s="39" t="str">
        <f>IFERROR(INDEX('Betaald tarief 2023'!C:C,MATCH('Betaald percentage 2023'!A334,'Betaald tarief 2023'!A:A,0)),"")</f>
        <v/>
      </c>
      <c r="D334" s="41" cm="1">
        <f t="array" ref="D334">IFERROR(E334/SUMPRODUCT(('Betaald tarief 2023'!$A$2:$A$100000='Betaald percentage 2023'!A334)*'Betaald tarief 2023'!$H$2:$H$100000*'Betaald tarief 2023'!$O$2:$O$100000),0)</f>
        <v>0</v>
      </c>
      <c r="E334" s="42">
        <f>SUMIFS('Betaald tarief 2023'!G:G,'Betaald tarief 2023'!A:A,'Betaald percentage 2023'!A334)</f>
        <v>0</v>
      </c>
      <c r="F334" s="42">
        <f>SUMIFS('Betaald tarief 2023'!Q:Q,'Betaald tarief 2023'!A:A,'Betaald percentage 2023'!A334)</f>
        <v>0</v>
      </c>
      <c r="G334">
        <f>IFERROR(INDEX(Correcties!B:B,MATCH('Betaald percentage 2023'!A334,Correcties!A:A,0)),"")</f>
        <v>0</v>
      </c>
    </row>
    <row r="335" spans="1:7" x14ac:dyDescent="0.25">
      <c r="A335" s="45"/>
      <c r="B335" s="39" t="str">
        <f>IFERROR(INDEX('Betaald tarief 2023'!B:B,MATCH('Betaald percentage 2023'!A335,'Betaald tarief 2023'!A:A,0)),"")</f>
        <v/>
      </c>
      <c r="C335" s="39" t="str">
        <f>IFERROR(INDEX('Betaald tarief 2023'!C:C,MATCH('Betaald percentage 2023'!A335,'Betaald tarief 2023'!A:A,0)),"")</f>
        <v/>
      </c>
      <c r="D335" s="41" cm="1">
        <f t="array" ref="D335">IFERROR(E335/SUMPRODUCT(('Betaald tarief 2023'!$A$2:$A$100000='Betaald percentage 2023'!A335)*'Betaald tarief 2023'!$H$2:$H$100000*'Betaald tarief 2023'!$O$2:$O$100000),0)</f>
        <v>0</v>
      </c>
      <c r="E335" s="42">
        <f>SUMIFS('Betaald tarief 2023'!G:G,'Betaald tarief 2023'!A:A,'Betaald percentage 2023'!A335)</f>
        <v>0</v>
      </c>
      <c r="F335" s="42">
        <f>SUMIFS('Betaald tarief 2023'!Q:Q,'Betaald tarief 2023'!A:A,'Betaald percentage 2023'!A335)</f>
        <v>0</v>
      </c>
      <c r="G335">
        <f>IFERROR(INDEX(Correcties!B:B,MATCH('Betaald percentage 2023'!A335,Correcties!A:A,0)),"")</f>
        <v>0</v>
      </c>
    </row>
    <row r="336" spans="1:7" x14ac:dyDescent="0.25">
      <c r="A336" s="45"/>
      <c r="B336" s="39" t="str">
        <f>IFERROR(INDEX('Betaald tarief 2023'!B:B,MATCH('Betaald percentage 2023'!A336,'Betaald tarief 2023'!A:A,0)),"")</f>
        <v/>
      </c>
      <c r="C336" s="39" t="str">
        <f>IFERROR(INDEX('Betaald tarief 2023'!C:C,MATCH('Betaald percentage 2023'!A336,'Betaald tarief 2023'!A:A,0)),"")</f>
        <v/>
      </c>
      <c r="D336" s="41" cm="1">
        <f t="array" ref="D336">IFERROR(E336/SUMPRODUCT(('Betaald tarief 2023'!$A$2:$A$100000='Betaald percentage 2023'!A336)*'Betaald tarief 2023'!$H$2:$H$100000*'Betaald tarief 2023'!$O$2:$O$100000),0)</f>
        <v>0</v>
      </c>
      <c r="E336" s="42">
        <f>SUMIFS('Betaald tarief 2023'!G:G,'Betaald tarief 2023'!A:A,'Betaald percentage 2023'!A336)</f>
        <v>0</v>
      </c>
      <c r="F336" s="42">
        <f>SUMIFS('Betaald tarief 2023'!Q:Q,'Betaald tarief 2023'!A:A,'Betaald percentage 2023'!A336)</f>
        <v>0</v>
      </c>
      <c r="G336">
        <f>IFERROR(INDEX(Correcties!B:B,MATCH('Betaald percentage 2023'!A336,Correcties!A:A,0)),"")</f>
        <v>0</v>
      </c>
    </row>
    <row r="337" spans="1:7" x14ac:dyDescent="0.25">
      <c r="A337" s="45"/>
      <c r="B337" s="39" t="str">
        <f>IFERROR(INDEX('Betaald tarief 2023'!B:B,MATCH('Betaald percentage 2023'!A337,'Betaald tarief 2023'!A:A,0)),"")</f>
        <v/>
      </c>
      <c r="C337" s="39" t="str">
        <f>IFERROR(INDEX('Betaald tarief 2023'!C:C,MATCH('Betaald percentage 2023'!A337,'Betaald tarief 2023'!A:A,0)),"")</f>
        <v/>
      </c>
      <c r="D337" s="41" cm="1">
        <f t="array" ref="D337">IFERROR(E337/SUMPRODUCT(('Betaald tarief 2023'!$A$2:$A$100000='Betaald percentage 2023'!A337)*'Betaald tarief 2023'!$H$2:$H$100000*'Betaald tarief 2023'!$O$2:$O$100000),0)</f>
        <v>0</v>
      </c>
      <c r="E337" s="42">
        <f>SUMIFS('Betaald tarief 2023'!G:G,'Betaald tarief 2023'!A:A,'Betaald percentage 2023'!A337)</f>
        <v>0</v>
      </c>
      <c r="F337" s="42">
        <f>SUMIFS('Betaald tarief 2023'!Q:Q,'Betaald tarief 2023'!A:A,'Betaald percentage 2023'!A337)</f>
        <v>0</v>
      </c>
      <c r="G337">
        <f>IFERROR(INDEX(Correcties!B:B,MATCH('Betaald percentage 2023'!A337,Correcties!A:A,0)),"")</f>
        <v>0</v>
      </c>
    </row>
    <row r="338" spans="1:7" x14ac:dyDescent="0.25">
      <c r="A338" s="45"/>
      <c r="B338" s="39" t="str">
        <f>IFERROR(INDEX('Betaald tarief 2023'!B:B,MATCH('Betaald percentage 2023'!A338,'Betaald tarief 2023'!A:A,0)),"")</f>
        <v/>
      </c>
      <c r="C338" s="39" t="str">
        <f>IFERROR(INDEX('Betaald tarief 2023'!C:C,MATCH('Betaald percentage 2023'!A338,'Betaald tarief 2023'!A:A,0)),"")</f>
        <v/>
      </c>
      <c r="D338" s="41" cm="1">
        <f t="array" ref="D338">IFERROR(E338/SUMPRODUCT(('Betaald tarief 2023'!$A$2:$A$100000='Betaald percentage 2023'!A338)*'Betaald tarief 2023'!$H$2:$H$100000*'Betaald tarief 2023'!$O$2:$O$100000),0)</f>
        <v>0</v>
      </c>
      <c r="E338" s="42">
        <f>SUMIFS('Betaald tarief 2023'!G:G,'Betaald tarief 2023'!A:A,'Betaald percentage 2023'!A338)</f>
        <v>0</v>
      </c>
      <c r="F338" s="42">
        <f>SUMIFS('Betaald tarief 2023'!Q:Q,'Betaald tarief 2023'!A:A,'Betaald percentage 2023'!A338)</f>
        <v>0</v>
      </c>
      <c r="G338">
        <f>IFERROR(INDEX(Correcties!B:B,MATCH('Betaald percentage 2023'!A338,Correcties!A:A,0)),"")</f>
        <v>0</v>
      </c>
    </row>
    <row r="339" spans="1:7" x14ac:dyDescent="0.25">
      <c r="A339" s="45"/>
      <c r="B339" s="39" t="str">
        <f>IFERROR(INDEX('Betaald tarief 2023'!B:B,MATCH('Betaald percentage 2023'!A339,'Betaald tarief 2023'!A:A,0)),"")</f>
        <v/>
      </c>
      <c r="C339" s="39" t="str">
        <f>IFERROR(INDEX('Betaald tarief 2023'!C:C,MATCH('Betaald percentage 2023'!A339,'Betaald tarief 2023'!A:A,0)),"")</f>
        <v/>
      </c>
      <c r="D339" s="41" cm="1">
        <f t="array" ref="D339">IFERROR(E339/SUMPRODUCT(('Betaald tarief 2023'!$A$2:$A$100000='Betaald percentage 2023'!A339)*'Betaald tarief 2023'!$H$2:$H$100000*'Betaald tarief 2023'!$O$2:$O$100000),0)</f>
        <v>0</v>
      </c>
      <c r="E339" s="42">
        <f>SUMIFS('Betaald tarief 2023'!G:G,'Betaald tarief 2023'!A:A,'Betaald percentage 2023'!A339)</f>
        <v>0</v>
      </c>
      <c r="F339" s="42">
        <f>SUMIFS('Betaald tarief 2023'!Q:Q,'Betaald tarief 2023'!A:A,'Betaald percentage 2023'!A339)</f>
        <v>0</v>
      </c>
      <c r="G339">
        <f>IFERROR(INDEX(Correcties!B:B,MATCH('Betaald percentage 2023'!A339,Correcties!A:A,0)),"")</f>
        <v>0</v>
      </c>
    </row>
    <row r="340" spans="1:7" x14ac:dyDescent="0.25">
      <c r="A340" s="45"/>
      <c r="B340" s="39" t="str">
        <f>IFERROR(INDEX('Betaald tarief 2023'!B:B,MATCH('Betaald percentage 2023'!A340,'Betaald tarief 2023'!A:A,0)),"")</f>
        <v/>
      </c>
      <c r="C340" s="39" t="str">
        <f>IFERROR(INDEX('Betaald tarief 2023'!C:C,MATCH('Betaald percentage 2023'!A340,'Betaald tarief 2023'!A:A,0)),"")</f>
        <v/>
      </c>
      <c r="D340" s="41" cm="1">
        <f t="array" ref="D340">IFERROR(E340/SUMPRODUCT(('Betaald tarief 2023'!$A$2:$A$100000='Betaald percentage 2023'!A340)*'Betaald tarief 2023'!$H$2:$H$100000*'Betaald tarief 2023'!$O$2:$O$100000),0)</f>
        <v>0</v>
      </c>
      <c r="E340" s="42">
        <f>SUMIFS('Betaald tarief 2023'!G:G,'Betaald tarief 2023'!A:A,'Betaald percentage 2023'!A340)</f>
        <v>0</v>
      </c>
      <c r="F340" s="42">
        <f>SUMIFS('Betaald tarief 2023'!Q:Q,'Betaald tarief 2023'!A:A,'Betaald percentage 2023'!A340)</f>
        <v>0</v>
      </c>
      <c r="G340">
        <f>IFERROR(INDEX(Correcties!B:B,MATCH('Betaald percentage 2023'!A340,Correcties!A:A,0)),"")</f>
        <v>0</v>
      </c>
    </row>
    <row r="341" spans="1:7" x14ac:dyDescent="0.25">
      <c r="A341" s="45"/>
      <c r="B341" s="39" t="str">
        <f>IFERROR(INDEX('Betaald tarief 2023'!B:B,MATCH('Betaald percentage 2023'!A341,'Betaald tarief 2023'!A:A,0)),"")</f>
        <v/>
      </c>
      <c r="C341" s="39" t="str">
        <f>IFERROR(INDEX('Betaald tarief 2023'!C:C,MATCH('Betaald percentage 2023'!A341,'Betaald tarief 2023'!A:A,0)),"")</f>
        <v/>
      </c>
      <c r="D341" s="41" cm="1">
        <f t="array" ref="D341">IFERROR(E341/SUMPRODUCT(('Betaald tarief 2023'!$A$2:$A$100000='Betaald percentage 2023'!A341)*'Betaald tarief 2023'!$H$2:$H$100000*'Betaald tarief 2023'!$O$2:$O$100000),0)</f>
        <v>0</v>
      </c>
      <c r="E341" s="42">
        <f>SUMIFS('Betaald tarief 2023'!G:G,'Betaald tarief 2023'!A:A,'Betaald percentage 2023'!A341)</f>
        <v>0</v>
      </c>
      <c r="F341" s="42">
        <f>SUMIFS('Betaald tarief 2023'!Q:Q,'Betaald tarief 2023'!A:A,'Betaald percentage 2023'!A341)</f>
        <v>0</v>
      </c>
      <c r="G341">
        <f>IFERROR(INDEX(Correcties!B:B,MATCH('Betaald percentage 2023'!A341,Correcties!A:A,0)),"")</f>
        <v>0</v>
      </c>
    </row>
    <row r="342" spans="1:7" x14ac:dyDescent="0.25">
      <c r="A342" s="45"/>
      <c r="B342" s="39" t="str">
        <f>IFERROR(INDEX('Betaald tarief 2023'!B:B,MATCH('Betaald percentage 2023'!A342,'Betaald tarief 2023'!A:A,0)),"")</f>
        <v/>
      </c>
      <c r="C342" s="39" t="str">
        <f>IFERROR(INDEX('Betaald tarief 2023'!C:C,MATCH('Betaald percentage 2023'!A342,'Betaald tarief 2023'!A:A,0)),"")</f>
        <v/>
      </c>
      <c r="D342" s="41" cm="1">
        <f t="array" ref="D342">IFERROR(E342/SUMPRODUCT(('Betaald tarief 2023'!$A$2:$A$100000='Betaald percentage 2023'!A342)*'Betaald tarief 2023'!$H$2:$H$100000*'Betaald tarief 2023'!$O$2:$O$100000),0)</f>
        <v>0</v>
      </c>
      <c r="E342" s="42">
        <f>SUMIFS('Betaald tarief 2023'!G:G,'Betaald tarief 2023'!A:A,'Betaald percentage 2023'!A342)</f>
        <v>0</v>
      </c>
      <c r="F342" s="42">
        <f>SUMIFS('Betaald tarief 2023'!Q:Q,'Betaald tarief 2023'!A:A,'Betaald percentage 2023'!A342)</f>
        <v>0</v>
      </c>
      <c r="G342">
        <f>IFERROR(INDEX(Correcties!B:B,MATCH('Betaald percentage 2023'!A342,Correcties!A:A,0)),"")</f>
        <v>0</v>
      </c>
    </row>
    <row r="343" spans="1:7" x14ac:dyDescent="0.25">
      <c r="A343" s="45"/>
      <c r="B343" s="39" t="str">
        <f>IFERROR(INDEX('Betaald tarief 2023'!B:B,MATCH('Betaald percentage 2023'!A343,'Betaald tarief 2023'!A:A,0)),"")</f>
        <v/>
      </c>
      <c r="C343" s="39" t="str">
        <f>IFERROR(INDEX('Betaald tarief 2023'!C:C,MATCH('Betaald percentage 2023'!A343,'Betaald tarief 2023'!A:A,0)),"")</f>
        <v/>
      </c>
      <c r="D343" s="41" cm="1">
        <f t="array" ref="D343">IFERROR(E343/SUMPRODUCT(('Betaald tarief 2023'!$A$2:$A$100000='Betaald percentage 2023'!A343)*'Betaald tarief 2023'!$H$2:$H$100000*'Betaald tarief 2023'!$O$2:$O$100000),0)</f>
        <v>0</v>
      </c>
      <c r="E343" s="42">
        <f>SUMIFS('Betaald tarief 2023'!G:G,'Betaald tarief 2023'!A:A,'Betaald percentage 2023'!A343)</f>
        <v>0</v>
      </c>
      <c r="F343" s="42">
        <f>SUMIFS('Betaald tarief 2023'!Q:Q,'Betaald tarief 2023'!A:A,'Betaald percentage 2023'!A343)</f>
        <v>0</v>
      </c>
      <c r="G343">
        <f>IFERROR(INDEX(Correcties!B:B,MATCH('Betaald percentage 2023'!A343,Correcties!A:A,0)),"")</f>
        <v>0</v>
      </c>
    </row>
    <row r="344" spans="1:7" x14ac:dyDescent="0.25">
      <c r="A344" s="45"/>
      <c r="B344" s="39" t="str">
        <f>IFERROR(INDEX('Betaald tarief 2023'!B:B,MATCH('Betaald percentage 2023'!A344,'Betaald tarief 2023'!A:A,0)),"")</f>
        <v/>
      </c>
      <c r="C344" s="39" t="str">
        <f>IFERROR(INDEX('Betaald tarief 2023'!C:C,MATCH('Betaald percentage 2023'!A344,'Betaald tarief 2023'!A:A,0)),"")</f>
        <v/>
      </c>
      <c r="D344" s="41" cm="1">
        <f t="array" ref="D344">IFERROR(E344/SUMPRODUCT(('Betaald tarief 2023'!$A$2:$A$100000='Betaald percentage 2023'!A344)*'Betaald tarief 2023'!$H$2:$H$100000*'Betaald tarief 2023'!$O$2:$O$100000),0)</f>
        <v>0</v>
      </c>
      <c r="E344" s="42">
        <f>SUMIFS('Betaald tarief 2023'!G:G,'Betaald tarief 2023'!A:A,'Betaald percentage 2023'!A344)</f>
        <v>0</v>
      </c>
      <c r="F344" s="42">
        <f>SUMIFS('Betaald tarief 2023'!Q:Q,'Betaald tarief 2023'!A:A,'Betaald percentage 2023'!A344)</f>
        <v>0</v>
      </c>
      <c r="G344">
        <f>IFERROR(INDEX(Correcties!B:B,MATCH('Betaald percentage 2023'!A344,Correcties!A:A,0)),"")</f>
        <v>0</v>
      </c>
    </row>
    <row r="345" spans="1:7" x14ac:dyDescent="0.25">
      <c r="A345" s="45"/>
      <c r="B345" s="39" t="str">
        <f>IFERROR(INDEX('Betaald tarief 2023'!B:B,MATCH('Betaald percentage 2023'!A345,'Betaald tarief 2023'!A:A,0)),"")</f>
        <v/>
      </c>
      <c r="C345" s="39" t="str">
        <f>IFERROR(INDEX('Betaald tarief 2023'!C:C,MATCH('Betaald percentage 2023'!A345,'Betaald tarief 2023'!A:A,0)),"")</f>
        <v/>
      </c>
      <c r="D345" s="41" cm="1">
        <f t="array" ref="D345">IFERROR(E345/SUMPRODUCT(('Betaald tarief 2023'!$A$2:$A$100000='Betaald percentage 2023'!A345)*'Betaald tarief 2023'!$H$2:$H$100000*'Betaald tarief 2023'!$O$2:$O$100000),0)</f>
        <v>0</v>
      </c>
      <c r="E345" s="42">
        <f>SUMIFS('Betaald tarief 2023'!G:G,'Betaald tarief 2023'!A:A,'Betaald percentage 2023'!A345)</f>
        <v>0</v>
      </c>
      <c r="F345" s="42">
        <f>SUMIFS('Betaald tarief 2023'!Q:Q,'Betaald tarief 2023'!A:A,'Betaald percentage 2023'!A345)</f>
        <v>0</v>
      </c>
      <c r="G345">
        <f>IFERROR(INDEX(Correcties!B:B,MATCH('Betaald percentage 2023'!A345,Correcties!A:A,0)),"")</f>
        <v>0</v>
      </c>
    </row>
    <row r="346" spans="1:7" x14ac:dyDescent="0.25">
      <c r="A346" s="45"/>
      <c r="B346" s="39" t="str">
        <f>IFERROR(INDEX('Betaald tarief 2023'!B:B,MATCH('Betaald percentage 2023'!A346,'Betaald tarief 2023'!A:A,0)),"")</f>
        <v/>
      </c>
      <c r="C346" s="39" t="str">
        <f>IFERROR(INDEX('Betaald tarief 2023'!C:C,MATCH('Betaald percentage 2023'!A346,'Betaald tarief 2023'!A:A,0)),"")</f>
        <v/>
      </c>
      <c r="D346" s="41" cm="1">
        <f t="array" ref="D346">IFERROR(E346/SUMPRODUCT(('Betaald tarief 2023'!$A$2:$A$100000='Betaald percentage 2023'!A346)*'Betaald tarief 2023'!$H$2:$H$100000*'Betaald tarief 2023'!$O$2:$O$100000),0)</f>
        <v>0</v>
      </c>
      <c r="E346" s="42">
        <f>SUMIFS('Betaald tarief 2023'!G:G,'Betaald tarief 2023'!A:A,'Betaald percentage 2023'!A346)</f>
        <v>0</v>
      </c>
      <c r="F346" s="42">
        <f>SUMIFS('Betaald tarief 2023'!Q:Q,'Betaald tarief 2023'!A:A,'Betaald percentage 2023'!A346)</f>
        <v>0</v>
      </c>
      <c r="G346">
        <f>IFERROR(INDEX(Correcties!B:B,MATCH('Betaald percentage 2023'!A346,Correcties!A:A,0)),"")</f>
        <v>0</v>
      </c>
    </row>
    <row r="347" spans="1:7" x14ac:dyDescent="0.25">
      <c r="A347" s="45"/>
      <c r="B347" s="39" t="str">
        <f>IFERROR(INDEX('Betaald tarief 2023'!B:B,MATCH('Betaald percentage 2023'!A347,'Betaald tarief 2023'!A:A,0)),"")</f>
        <v/>
      </c>
      <c r="C347" s="39" t="str">
        <f>IFERROR(INDEX('Betaald tarief 2023'!C:C,MATCH('Betaald percentage 2023'!A347,'Betaald tarief 2023'!A:A,0)),"")</f>
        <v/>
      </c>
      <c r="D347" s="41" cm="1">
        <f t="array" ref="D347">IFERROR(E347/SUMPRODUCT(('Betaald tarief 2023'!$A$2:$A$100000='Betaald percentage 2023'!A347)*'Betaald tarief 2023'!$H$2:$H$100000*'Betaald tarief 2023'!$O$2:$O$100000),0)</f>
        <v>0</v>
      </c>
      <c r="E347" s="42">
        <f>SUMIFS('Betaald tarief 2023'!G:G,'Betaald tarief 2023'!A:A,'Betaald percentage 2023'!A347)</f>
        <v>0</v>
      </c>
      <c r="F347" s="42">
        <f>SUMIFS('Betaald tarief 2023'!Q:Q,'Betaald tarief 2023'!A:A,'Betaald percentage 2023'!A347)</f>
        <v>0</v>
      </c>
      <c r="G347">
        <f>IFERROR(INDEX(Correcties!B:B,MATCH('Betaald percentage 2023'!A347,Correcties!A:A,0)),"")</f>
        <v>0</v>
      </c>
    </row>
    <row r="348" spans="1:7" x14ac:dyDescent="0.25">
      <c r="A348" s="45"/>
      <c r="B348" s="39" t="str">
        <f>IFERROR(INDEX('Betaald tarief 2023'!B:B,MATCH('Betaald percentage 2023'!A348,'Betaald tarief 2023'!A:A,0)),"")</f>
        <v/>
      </c>
      <c r="C348" s="39" t="str">
        <f>IFERROR(INDEX('Betaald tarief 2023'!C:C,MATCH('Betaald percentage 2023'!A348,'Betaald tarief 2023'!A:A,0)),"")</f>
        <v/>
      </c>
      <c r="D348" s="41" cm="1">
        <f t="array" ref="D348">IFERROR(E348/SUMPRODUCT(('Betaald tarief 2023'!$A$2:$A$100000='Betaald percentage 2023'!A348)*'Betaald tarief 2023'!$H$2:$H$100000*'Betaald tarief 2023'!$O$2:$O$100000),0)</f>
        <v>0</v>
      </c>
      <c r="E348" s="42">
        <f>SUMIFS('Betaald tarief 2023'!G:G,'Betaald tarief 2023'!A:A,'Betaald percentage 2023'!A348)</f>
        <v>0</v>
      </c>
      <c r="F348" s="42">
        <f>SUMIFS('Betaald tarief 2023'!Q:Q,'Betaald tarief 2023'!A:A,'Betaald percentage 2023'!A348)</f>
        <v>0</v>
      </c>
      <c r="G348">
        <f>IFERROR(INDEX(Correcties!B:B,MATCH('Betaald percentage 2023'!A348,Correcties!A:A,0)),"")</f>
        <v>0</v>
      </c>
    </row>
    <row r="349" spans="1:7" x14ac:dyDescent="0.25">
      <c r="A349" s="45"/>
      <c r="B349" s="39" t="str">
        <f>IFERROR(INDEX('Betaald tarief 2023'!B:B,MATCH('Betaald percentage 2023'!A349,'Betaald tarief 2023'!A:A,0)),"")</f>
        <v/>
      </c>
      <c r="C349" s="39" t="str">
        <f>IFERROR(INDEX('Betaald tarief 2023'!C:C,MATCH('Betaald percentage 2023'!A349,'Betaald tarief 2023'!A:A,0)),"")</f>
        <v/>
      </c>
      <c r="D349" s="41" cm="1">
        <f t="array" ref="D349">IFERROR(E349/SUMPRODUCT(('Betaald tarief 2023'!$A$2:$A$100000='Betaald percentage 2023'!A349)*'Betaald tarief 2023'!$H$2:$H$100000*'Betaald tarief 2023'!$O$2:$O$100000),0)</f>
        <v>0</v>
      </c>
      <c r="E349" s="42">
        <f>SUMIFS('Betaald tarief 2023'!G:G,'Betaald tarief 2023'!A:A,'Betaald percentage 2023'!A349)</f>
        <v>0</v>
      </c>
      <c r="F349" s="42">
        <f>SUMIFS('Betaald tarief 2023'!Q:Q,'Betaald tarief 2023'!A:A,'Betaald percentage 2023'!A349)</f>
        <v>0</v>
      </c>
      <c r="G349">
        <f>IFERROR(INDEX(Correcties!B:B,MATCH('Betaald percentage 2023'!A349,Correcties!A:A,0)),"")</f>
        <v>0</v>
      </c>
    </row>
    <row r="350" spans="1:7" x14ac:dyDescent="0.25">
      <c r="A350" s="45"/>
      <c r="B350" s="39" t="str">
        <f>IFERROR(INDEX('Betaald tarief 2023'!B:B,MATCH('Betaald percentage 2023'!A350,'Betaald tarief 2023'!A:A,0)),"")</f>
        <v/>
      </c>
      <c r="C350" s="39" t="str">
        <f>IFERROR(INDEX('Betaald tarief 2023'!C:C,MATCH('Betaald percentage 2023'!A350,'Betaald tarief 2023'!A:A,0)),"")</f>
        <v/>
      </c>
      <c r="D350" s="41" cm="1">
        <f t="array" ref="D350">IFERROR(E350/SUMPRODUCT(('Betaald tarief 2023'!$A$2:$A$100000='Betaald percentage 2023'!A350)*'Betaald tarief 2023'!$H$2:$H$100000*'Betaald tarief 2023'!$O$2:$O$100000),0)</f>
        <v>0</v>
      </c>
      <c r="E350" s="42">
        <f>SUMIFS('Betaald tarief 2023'!G:G,'Betaald tarief 2023'!A:A,'Betaald percentage 2023'!A350)</f>
        <v>0</v>
      </c>
      <c r="F350" s="42">
        <f>SUMIFS('Betaald tarief 2023'!Q:Q,'Betaald tarief 2023'!A:A,'Betaald percentage 2023'!A350)</f>
        <v>0</v>
      </c>
      <c r="G350">
        <f>IFERROR(INDEX(Correcties!B:B,MATCH('Betaald percentage 2023'!A350,Correcties!A:A,0)),"")</f>
        <v>0</v>
      </c>
    </row>
    <row r="351" spans="1:7" x14ac:dyDescent="0.25">
      <c r="A351" s="45"/>
      <c r="B351" s="39" t="str">
        <f>IFERROR(INDEX('Betaald tarief 2023'!B:B,MATCH('Betaald percentage 2023'!A351,'Betaald tarief 2023'!A:A,0)),"")</f>
        <v/>
      </c>
      <c r="C351" s="39" t="str">
        <f>IFERROR(INDEX('Betaald tarief 2023'!C:C,MATCH('Betaald percentage 2023'!A351,'Betaald tarief 2023'!A:A,0)),"")</f>
        <v/>
      </c>
      <c r="D351" s="41" cm="1">
        <f t="array" ref="D351">IFERROR(E351/SUMPRODUCT(('Betaald tarief 2023'!$A$2:$A$100000='Betaald percentage 2023'!A351)*'Betaald tarief 2023'!$H$2:$H$100000*'Betaald tarief 2023'!$O$2:$O$100000),0)</f>
        <v>0</v>
      </c>
      <c r="E351" s="42">
        <f>SUMIFS('Betaald tarief 2023'!G:G,'Betaald tarief 2023'!A:A,'Betaald percentage 2023'!A351)</f>
        <v>0</v>
      </c>
      <c r="F351" s="42">
        <f>SUMIFS('Betaald tarief 2023'!Q:Q,'Betaald tarief 2023'!A:A,'Betaald percentage 2023'!A351)</f>
        <v>0</v>
      </c>
      <c r="G351">
        <f>IFERROR(INDEX(Correcties!B:B,MATCH('Betaald percentage 2023'!A351,Correcties!A:A,0)),"")</f>
        <v>0</v>
      </c>
    </row>
    <row r="352" spans="1:7" x14ac:dyDescent="0.25">
      <c r="A352" s="45"/>
      <c r="B352" s="39" t="str">
        <f>IFERROR(INDEX('Betaald tarief 2023'!B:B,MATCH('Betaald percentage 2023'!A352,'Betaald tarief 2023'!A:A,0)),"")</f>
        <v/>
      </c>
      <c r="C352" s="39" t="str">
        <f>IFERROR(INDEX('Betaald tarief 2023'!C:C,MATCH('Betaald percentage 2023'!A352,'Betaald tarief 2023'!A:A,0)),"")</f>
        <v/>
      </c>
      <c r="D352" s="41" cm="1">
        <f t="array" ref="D352">IFERROR(E352/SUMPRODUCT(('Betaald tarief 2023'!$A$2:$A$100000='Betaald percentage 2023'!A352)*'Betaald tarief 2023'!$H$2:$H$100000*'Betaald tarief 2023'!$O$2:$O$100000),0)</f>
        <v>0</v>
      </c>
      <c r="E352" s="42">
        <f>SUMIFS('Betaald tarief 2023'!G:G,'Betaald tarief 2023'!A:A,'Betaald percentage 2023'!A352)</f>
        <v>0</v>
      </c>
      <c r="F352" s="42">
        <f>SUMIFS('Betaald tarief 2023'!Q:Q,'Betaald tarief 2023'!A:A,'Betaald percentage 2023'!A352)</f>
        <v>0</v>
      </c>
      <c r="G352">
        <f>IFERROR(INDEX(Correcties!B:B,MATCH('Betaald percentage 2023'!A352,Correcties!A:A,0)),"")</f>
        <v>0</v>
      </c>
    </row>
    <row r="353" spans="1:7" x14ac:dyDescent="0.25">
      <c r="A353" s="45"/>
      <c r="B353" s="39" t="str">
        <f>IFERROR(INDEX('Betaald tarief 2023'!B:B,MATCH('Betaald percentage 2023'!A353,'Betaald tarief 2023'!A:A,0)),"")</f>
        <v/>
      </c>
      <c r="C353" s="39" t="str">
        <f>IFERROR(INDEX('Betaald tarief 2023'!C:C,MATCH('Betaald percentage 2023'!A353,'Betaald tarief 2023'!A:A,0)),"")</f>
        <v/>
      </c>
      <c r="D353" s="41" cm="1">
        <f t="array" ref="D353">IFERROR(E353/SUMPRODUCT(('Betaald tarief 2023'!$A$2:$A$100000='Betaald percentage 2023'!A353)*'Betaald tarief 2023'!$H$2:$H$100000*'Betaald tarief 2023'!$O$2:$O$100000),0)</f>
        <v>0</v>
      </c>
      <c r="E353" s="42">
        <f>SUMIFS('Betaald tarief 2023'!G:G,'Betaald tarief 2023'!A:A,'Betaald percentage 2023'!A353)</f>
        <v>0</v>
      </c>
      <c r="F353" s="42">
        <f>SUMIFS('Betaald tarief 2023'!Q:Q,'Betaald tarief 2023'!A:A,'Betaald percentage 2023'!A353)</f>
        <v>0</v>
      </c>
      <c r="G353">
        <f>IFERROR(INDEX(Correcties!B:B,MATCH('Betaald percentage 2023'!A353,Correcties!A:A,0)),"")</f>
        <v>0</v>
      </c>
    </row>
    <row r="354" spans="1:7" x14ac:dyDescent="0.25">
      <c r="A354" s="45"/>
      <c r="B354" s="39" t="str">
        <f>IFERROR(INDEX('Betaald tarief 2023'!B:B,MATCH('Betaald percentage 2023'!A354,'Betaald tarief 2023'!A:A,0)),"")</f>
        <v/>
      </c>
      <c r="C354" s="39" t="str">
        <f>IFERROR(INDEX('Betaald tarief 2023'!C:C,MATCH('Betaald percentage 2023'!A354,'Betaald tarief 2023'!A:A,0)),"")</f>
        <v/>
      </c>
      <c r="D354" s="41" cm="1">
        <f t="array" ref="D354">IFERROR(E354/SUMPRODUCT(('Betaald tarief 2023'!$A$2:$A$100000='Betaald percentage 2023'!A354)*'Betaald tarief 2023'!$H$2:$H$100000*'Betaald tarief 2023'!$O$2:$O$100000),0)</f>
        <v>0</v>
      </c>
      <c r="E354" s="42">
        <f>SUMIFS('Betaald tarief 2023'!G:G,'Betaald tarief 2023'!A:A,'Betaald percentage 2023'!A354)</f>
        <v>0</v>
      </c>
      <c r="F354" s="42">
        <f>SUMIFS('Betaald tarief 2023'!Q:Q,'Betaald tarief 2023'!A:A,'Betaald percentage 2023'!A354)</f>
        <v>0</v>
      </c>
      <c r="G354">
        <f>IFERROR(INDEX(Correcties!B:B,MATCH('Betaald percentage 2023'!A354,Correcties!A:A,0)),"")</f>
        <v>0</v>
      </c>
    </row>
    <row r="355" spans="1:7" x14ac:dyDescent="0.25">
      <c r="A355" s="45"/>
      <c r="B355" s="39" t="str">
        <f>IFERROR(INDEX('Betaald tarief 2023'!B:B,MATCH('Betaald percentage 2023'!A355,'Betaald tarief 2023'!A:A,0)),"")</f>
        <v/>
      </c>
      <c r="C355" s="39" t="str">
        <f>IFERROR(INDEX('Betaald tarief 2023'!C:C,MATCH('Betaald percentage 2023'!A355,'Betaald tarief 2023'!A:A,0)),"")</f>
        <v/>
      </c>
      <c r="D355" s="41" cm="1">
        <f t="array" ref="D355">IFERROR(E355/SUMPRODUCT(('Betaald tarief 2023'!$A$2:$A$100000='Betaald percentage 2023'!A355)*'Betaald tarief 2023'!$H$2:$H$100000*'Betaald tarief 2023'!$O$2:$O$100000),0)</f>
        <v>0</v>
      </c>
      <c r="E355" s="42">
        <f>SUMIFS('Betaald tarief 2023'!G:G,'Betaald tarief 2023'!A:A,'Betaald percentage 2023'!A355)</f>
        <v>0</v>
      </c>
      <c r="F355" s="42">
        <f>SUMIFS('Betaald tarief 2023'!Q:Q,'Betaald tarief 2023'!A:A,'Betaald percentage 2023'!A355)</f>
        <v>0</v>
      </c>
      <c r="G355">
        <f>IFERROR(INDEX(Correcties!B:B,MATCH('Betaald percentage 2023'!A355,Correcties!A:A,0)),"")</f>
        <v>0</v>
      </c>
    </row>
    <row r="356" spans="1:7" x14ac:dyDescent="0.25">
      <c r="A356" s="45"/>
      <c r="B356" s="39" t="str">
        <f>IFERROR(INDEX('Betaald tarief 2023'!B:B,MATCH('Betaald percentage 2023'!A356,'Betaald tarief 2023'!A:A,0)),"")</f>
        <v/>
      </c>
      <c r="C356" s="39" t="str">
        <f>IFERROR(INDEX('Betaald tarief 2023'!C:C,MATCH('Betaald percentage 2023'!A356,'Betaald tarief 2023'!A:A,0)),"")</f>
        <v/>
      </c>
      <c r="D356" s="41" cm="1">
        <f t="array" ref="D356">IFERROR(E356/SUMPRODUCT(('Betaald tarief 2023'!$A$2:$A$100000='Betaald percentage 2023'!A356)*'Betaald tarief 2023'!$H$2:$H$100000*'Betaald tarief 2023'!$O$2:$O$100000),0)</f>
        <v>0</v>
      </c>
      <c r="E356" s="42">
        <f>SUMIFS('Betaald tarief 2023'!G:G,'Betaald tarief 2023'!A:A,'Betaald percentage 2023'!A356)</f>
        <v>0</v>
      </c>
      <c r="F356" s="42">
        <f>SUMIFS('Betaald tarief 2023'!Q:Q,'Betaald tarief 2023'!A:A,'Betaald percentage 2023'!A356)</f>
        <v>0</v>
      </c>
      <c r="G356">
        <f>IFERROR(INDEX(Correcties!B:B,MATCH('Betaald percentage 2023'!A356,Correcties!A:A,0)),"")</f>
        <v>0</v>
      </c>
    </row>
    <row r="357" spans="1:7" x14ac:dyDescent="0.25">
      <c r="A357" s="45"/>
      <c r="B357" s="39" t="str">
        <f>IFERROR(INDEX('Betaald tarief 2023'!B:B,MATCH('Betaald percentage 2023'!A357,'Betaald tarief 2023'!A:A,0)),"")</f>
        <v/>
      </c>
      <c r="C357" s="39" t="str">
        <f>IFERROR(INDEX('Betaald tarief 2023'!C:C,MATCH('Betaald percentage 2023'!A357,'Betaald tarief 2023'!A:A,0)),"")</f>
        <v/>
      </c>
      <c r="D357" s="41" cm="1">
        <f t="array" ref="D357">IFERROR(E357/SUMPRODUCT(('Betaald tarief 2023'!$A$2:$A$100000='Betaald percentage 2023'!A357)*'Betaald tarief 2023'!$H$2:$H$100000*'Betaald tarief 2023'!$O$2:$O$100000),0)</f>
        <v>0</v>
      </c>
      <c r="E357" s="42">
        <f>SUMIFS('Betaald tarief 2023'!G:G,'Betaald tarief 2023'!A:A,'Betaald percentage 2023'!A357)</f>
        <v>0</v>
      </c>
      <c r="F357" s="42">
        <f>SUMIFS('Betaald tarief 2023'!Q:Q,'Betaald tarief 2023'!A:A,'Betaald percentage 2023'!A357)</f>
        <v>0</v>
      </c>
      <c r="G357">
        <f>IFERROR(INDEX(Correcties!B:B,MATCH('Betaald percentage 2023'!A357,Correcties!A:A,0)),"")</f>
        <v>0</v>
      </c>
    </row>
    <row r="358" spans="1:7" x14ac:dyDescent="0.25">
      <c r="A358" s="45"/>
      <c r="B358" s="39" t="str">
        <f>IFERROR(INDEX('Betaald tarief 2023'!B:B,MATCH('Betaald percentage 2023'!A358,'Betaald tarief 2023'!A:A,0)),"")</f>
        <v/>
      </c>
      <c r="C358" s="39" t="str">
        <f>IFERROR(INDEX('Betaald tarief 2023'!C:C,MATCH('Betaald percentage 2023'!A358,'Betaald tarief 2023'!A:A,0)),"")</f>
        <v/>
      </c>
      <c r="D358" s="41" cm="1">
        <f t="array" ref="D358">IFERROR(E358/SUMPRODUCT(('Betaald tarief 2023'!$A$2:$A$100000='Betaald percentage 2023'!A358)*'Betaald tarief 2023'!$H$2:$H$100000*'Betaald tarief 2023'!$O$2:$O$100000),0)</f>
        <v>0</v>
      </c>
      <c r="E358" s="42">
        <f>SUMIFS('Betaald tarief 2023'!G:G,'Betaald tarief 2023'!A:A,'Betaald percentage 2023'!A358)</f>
        <v>0</v>
      </c>
      <c r="F358" s="42">
        <f>SUMIFS('Betaald tarief 2023'!Q:Q,'Betaald tarief 2023'!A:A,'Betaald percentage 2023'!A358)</f>
        <v>0</v>
      </c>
      <c r="G358">
        <f>IFERROR(INDEX(Correcties!B:B,MATCH('Betaald percentage 2023'!A358,Correcties!A:A,0)),"")</f>
        <v>0</v>
      </c>
    </row>
    <row r="359" spans="1:7" x14ac:dyDescent="0.25">
      <c r="A359" s="45"/>
      <c r="B359" s="39" t="str">
        <f>IFERROR(INDEX('Betaald tarief 2023'!B:B,MATCH('Betaald percentage 2023'!A359,'Betaald tarief 2023'!A:A,0)),"")</f>
        <v/>
      </c>
      <c r="C359" s="39" t="str">
        <f>IFERROR(INDEX('Betaald tarief 2023'!C:C,MATCH('Betaald percentage 2023'!A359,'Betaald tarief 2023'!A:A,0)),"")</f>
        <v/>
      </c>
      <c r="D359" s="41" cm="1">
        <f t="array" ref="D359">IFERROR(E359/SUMPRODUCT(('Betaald tarief 2023'!$A$2:$A$100000='Betaald percentage 2023'!A359)*'Betaald tarief 2023'!$H$2:$H$100000*'Betaald tarief 2023'!$O$2:$O$100000),0)</f>
        <v>0</v>
      </c>
      <c r="E359" s="42">
        <f>SUMIFS('Betaald tarief 2023'!G:G,'Betaald tarief 2023'!A:A,'Betaald percentage 2023'!A359)</f>
        <v>0</v>
      </c>
      <c r="F359" s="42">
        <f>SUMIFS('Betaald tarief 2023'!Q:Q,'Betaald tarief 2023'!A:A,'Betaald percentage 2023'!A359)</f>
        <v>0</v>
      </c>
      <c r="G359">
        <f>IFERROR(INDEX(Correcties!B:B,MATCH('Betaald percentage 2023'!A359,Correcties!A:A,0)),"")</f>
        <v>0</v>
      </c>
    </row>
    <row r="360" spans="1:7" x14ac:dyDescent="0.25">
      <c r="A360" s="45"/>
      <c r="B360" s="39" t="str">
        <f>IFERROR(INDEX('Betaald tarief 2023'!B:B,MATCH('Betaald percentage 2023'!A360,'Betaald tarief 2023'!A:A,0)),"")</f>
        <v/>
      </c>
      <c r="C360" s="39" t="str">
        <f>IFERROR(INDEX('Betaald tarief 2023'!C:C,MATCH('Betaald percentage 2023'!A360,'Betaald tarief 2023'!A:A,0)),"")</f>
        <v/>
      </c>
      <c r="D360" s="41" cm="1">
        <f t="array" ref="D360">IFERROR(E360/SUMPRODUCT(('Betaald tarief 2023'!$A$2:$A$100000='Betaald percentage 2023'!A360)*'Betaald tarief 2023'!$H$2:$H$100000*'Betaald tarief 2023'!$O$2:$O$100000),0)</f>
        <v>0</v>
      </c>
      <c r="E360" s="42">
        <f>SUMIFS('Betaald tarief 2023'!G:G,'Betaald tarief 2023'!A:A,'Betaald percentage 2023'!A360)</f>
        <v>0</v>
      </c>
      <c r="F360" s="42">
        <f>SUMIFS('Betaald tarief 2023'!Q:Q,'Betaald tarief 2023'!A:A,'Betaald percentage 2023'!A360)</f>
        <v>0</v>
      </c>
      <c r="G360">
        <f>IFERROR(INDEX(Correcties!B:B,MATCH('Betaald percentage 2023'!A360,Correcties!A:A,0)),"")</f>
        <v>0</v>
      </c>
    </row>
    <row r="361" spans="1:7" x14ac:dyDescent="0.25">
      <c r="A361" s="45"/>
      <c r="B361" s="39" t="str">
        <f>IFERROR(INDEX('Betaald tarief 2023'!B:B,MATCH('Betaald percentage 2023'!A361,'Betaald tarief 2023'!A:A,0)),"")</f>
        <v/>
      </c>
      <c r="C361" s="39" t="str">
        <f>IFERROR(INDEX('Betaald tarief 2023'!C:C,MATCH('Betaald percentage 2023'!A361,'Betaald tarief 2023'!A:A,0)),"")</f>
        <v/>
      </c>
      <c r="D361" s="41" cm="1">
        <f t="array" ref="D361">IFERROR(E361/SUMPRODUCT(('Betaald tarief 2023'!$A$2:$A$100000='Betaald percentage 2023'!A361)*'Betaald tarief 2023'!$H$2:$H$100000*'Betaald tarief 2023'!$O$2:$O$100000),0)</f>
        <v>0</v>
      </c>
      <c r="E361" s="42">
        <f>SUMIFS('Betaald tarief 2023'!G:G,'Betaald tarief 2023'!A:A,'Betaald percentage 2023'!A361)</f>
        <v>0</v>
      </c>
      <c r="F361" s="42">
        <f>SUMIFS('Betaald tarief 2023'!Q:Q,'Betaald tarief 2023'!A:A,'Betaald percentage 2023'!A361)</f>
        <v>0</v>
      </c>
      <c r="G361">
        <f>IFERROR(INDEX(Correcties!B:B,MATCH('Betaald percentage 2023'!A361,Correcties!A:A,0)),"")</f>
        <v>0</v>
      </c>
    </row>
    <row r="362" spans="1:7" x14ac:dyDescent="0.25">
      <c r="A362" s="45"/>
      <c r="B362" s="39" t="str">
        <f>IFERROR(INDEX('Betaald tarief 2023'!B:B,MATCH('Betaald percentage 2023'!A362,'Betaald tarief 2023'!A:A,0)),"")</f>
        <v/>
      </c>
      <c r="C362" s="39" t="str">
        <f>IFERROR(INDEX('Betaald tarief 2023'!C:C,MATCH('Betaald percentage 2023'!A362,'Betaald tarief 2023'!A:A,0)),"")</f>
        <v/>
      </c>
      <c r="D362" s="41" cm="1">
        <f t="array" ref="D362">IFERROR(E362/SUMPRODUCT(('Betaald tarief 2023'!$A$2:$A$100000='Betaald percentage 2023'!A362)*'Betaald tarief 2023'!$H$2:$H$100000*'Betaald tarief 2023'!$O$2:$O$100000),0)</f>
        <v>0</v>
      </c>
      <c r="E362" s="42">
        <f>SUMIFS('Betaald tarief 2023'!G:G,'Betaald tarief 2023'!A:A,'Betaald percentage 2023'!A362)</f>
        <v>0</v>
      </c>
      <c r="F362" s="42">
        <f>SUMIFS('Betaald tarief 2023'!Q:Q,'Betaald tarief 2023'!A:A,'Betaald percentage 2023'!A362)</f>
        <v>0</v>
      </c>
      <c r="G362">
        <f>IFERROR(INDEX(Correcties!B:B,MATCH('Betaald percentage 2023'!A362,Correcties!A:A,0)),"")</f>
        <v>0</v>
      </c>
    </row>
    <row r="363" spans="1:7" x14ac:dyDescent="0.25">
      <c r="A363" s="45"/>
      <c r="B363" s="39" t="str">
        <f>IFERROR(INDEX('Betaald tarief 2023'!B:B,MATCH('Betaald percentage 2023'!A363,'Betaald tarief 2023'!A:A,0)),"")</f>
        <v/>
      </c>
      <c r="C363" s="39" t="str">
        <f>IFERROR(INDEX('Betaald tarief 2023'!C:C,MATCH('Betaald percentage 2023'!A363,'Betaald tarief 2023'!A:A,0)),"")</f>
        <v/>
      </c>
      <c r="D363" s="41" cm="1">
        <f t="array" ref="D363">IFERROR(E363/SUMPRODUCT(('Betaald tarief 2023'!$A$2:$A$100000='Betaald percentage 2023'!A363)*'Betaald tarief 2023'!$H$2:$H$100000*'Betaald tarief 2023'!$O$2:$O$100000),0)</f>
        <v>0</v>
      </c>
      <c r="E363" s="42">
        <f>SUMIFS('Betaald tarief 2023'!G:G,'Betaald tarief 2023'!A:A,'Betaald percentage 2023'!A363)</f>
        <v>0</v>
      </c>
      <c r="F363" s="42">
        <f>SUMIFS('Betaald tarief 2023'!Q:Q,'Betaald tarief 2023'!A:A,'Betaald percentage 2023'!A363)</f>
        <v>0</v>
      </c>
      <c r="G363">
        <f>IFERROR(INDEX(Correcties!B:B,MATCH('Betaald percentage 2023'!A363,Correcties!A:A,0)),"")</f>
        <v>0</v>
      </c>
    </row>
    <row r="364" spans="1:7" x14ac:dyDescent="0.25">
      <c r="A364" s="45"/>
      <c r="B364" s="39" t="str">
        <f>IFERROR(INDEX('Betaald tarief 2023'!B:B,MATCH('Betaald percentage 2023'!A364,'Betaald tarief 2023'!A:A,0)),"")</f>
        <v/>
      </c>
      <c r="C364" s="39" t="str">
        <f>IFERROR(INDEX('Betaald tarief 2023'!C:C,MATCH('Betaald percentage 2023'!A364,'Betaald tarief 2023'!A:A,0)),"")</f>
        <v/>
      </c>
      <c r="D364" s="41" cm="1">
        <f t="array" ref="D364">IFERROR(E364/SUMPRODUCT(('Betaald tarief 2023'!$A$2:$A$100000='Betaald percentage 2023'!A364)*'Betaald tarief 2023'!$H$2:$H$100000*'Betaald tarief 2023'!$O$2:$O$100000),0)</f>
        <v>0</v>
      </c>
      <c r="E364" s="42">
        <f>SUMIFS('Betaald tarief 2023'!G:G,'Betaald tarief 2023'!A:A,'Betaald percentage 2023'!A364)</f>
        <v>0</v>
      </c>
      <c r="F364" s="42">
        <f>SUMIFS('Betaald tarief 2023'!Q:Q,'Betaald tarief 2023'!A:A,'Betaald percentage 2023'!A364)</f>
        <v>0</v>
      </c>
      <c r="G364">
        <f>IFERROR(INDEX(Correcties!B:B,MATCH('Betaald percentage 2023'!A364,Correcties!A:A,0)),"")</f>
        <v>0</v>
      </c>
    </row>
    <row r="365" spans="1:7" x14ac:dyDescent="0.25">
      <c r="A365" s="45"/>
      <c r="B365" s="39" t="str">
        <f>IFERROR(INDEX('Betaald tarief 2023'!B:B,MATCH('Betaald percentage 2023'!A365,'Betaald tarief 2023'!A:A,0)),"")</f>
        <v/>
      </c>
      <c r="C365" s="39" t="str">
        <f>IFERROR(INDEX('Betaald tarief 2023'!C:C,MATCH('Betaald percentage 2023'!A365,'Betaald tarief 2023'!A:A,0)),"")</f>
        <v/>
      </c>
      <c r="D365" s="41" cm="1">
        <f t="array" ref="D365">IFERROR(E365/SUMPRODUCT(('Betaald tarief 2023'!$A$2:$A$100000='Betaald percentage 2023'!A365)*'Betaald tarief 2023'!$H$2:$H$100000*'Betaald tarief 2023'!$O$2:$O$100000),0)</f>
        <v>0</v>
      </c>
      <c r="E365" s="42">
        <f>SUMIFS('Betaald tarief 2023'!G:G,'Betaald tarief 2023'!A:A,'Betaald percentage 2023'!A365)</f>
        <v>0</v>
      </c>
      <c r="F365" s="42">
        <f>SUMIFS('Betaald tarief 2023'!Q:Q,'Betaald tarief 2023'!A:A,'Betaald percentage 2023'!A365)</f>
        <v>0</v>
      </c>
      <c r="G365">
        <f>IFERROR(INDEX(Correcties!B:B,MATCH('Betaald percentage 2023'!A365,Correcties!A:A,0)),"")</f>
        <v>0</v>
      </c>
    </row>
    <row r="366" spans="1:7" x14ac:dyDescent="0.25">
      <c r="A366" s="45"/>
      <c r="B366" s="39" t="str">
        <f>IFERROR(INDEX('Betaald tarief 2023'!B:B,MATCH('Betaald percentage 2023'!A366,'Betaald tarief 2023'!A:A,0)),"")</f>
        <v/>
      </c>
      <c r="C366" s="39" t="str">
        <f>IFERROR(INDEX('Betaald tarief 2023'!C:C,MATCH('Betaald percentage 2023'!A366,'Betaald tarief 2023'!A:A,0)),"")</f>
        <v/>
      </c>
      <c r="D366" s="41" cm="1">
        <f t="array" ref="D366">IFERROR(E366/SUMPRODUCT(('Betaald tarief 2023'!$A$2:$A$100000='Betaald percentage 2023'!A366)*'Betaald tarief 2023'!$H$2:$H$100000*'Betaald tarief 2023'!$O$2:$O$100000),0)</f>
        <v>0</v>
      </c>
      <c r="E366" s="42">
        <f>SUMIFS('Betaald tarief 2023'!G:G,'Betaald tarief 2023'!A:A,'Betaald percentage 2023'!A366)</f>
        <v>0</v>
      </c>
      <c r="F366" s="42">
        <f>SUMIFS('Betaald tarief 2023'!Q:Q,'Betaald tarief 2023'!A:A,'Betaald percentage 2023'!A366)</f>
        <v>0</v>
      </c>
      <c r="G366">
        <f>IFERROR(INDEX(Correcties!B:B,MATCH('Betaald percentage 2023'!A366,Correcties!A:A,0)),"")</f>
        <v>0</v>
      </c>
    </row>
    <row r="367" spans="1:7" x14ac:dyDescent="0.25">
      <c r="A367" s="45"/>
      <c r="B367" s="39" t="str">
        <f>IFERROR(INDEX('Betaald tarief 2023'!B:B,MATCH('Betaald percentage 2023'!A367,'Betaald tarief 2023'!A:A,0)),"")</f>
        <v/>
      </c>
      <c r="C367" s="39" t="str">
        <f>IFERROR(INDEX('Betaald tarief 2023'!C:C,MATCH('Betaald percentage 2023'!A367,'Betaald tarief 2023'!A:A,0)),"")</f>
        <v/>
      </c>
      <c r="D367" s="41" cm="1">
        <f t="array" ref="D367">IFERROR(E367/SUMPRODUCT(('Betaald tarief 2023'!$A$2:$A$100000='Betaald percentage 2023'!A367)*'Betaald tarief 2023'!$H$2:$H$100000*'Betaald tarief 2023'!$O$2:$O$100000),0)</f>
        <v>0</v>
      </c>
      <c r="E367" s="42">
        <f>SUMIFS('Betaald tarief 2023'!G:G,'Betaald tarief 2023'!A:A,'Betaald percentage 2023'!A367)</f>
        <v>0</v>
      </c>
      <c r="F367" s="42">
        <f>SUMIFS('Betaald tarief 2023'!Q:Q,'Betaald tarief 2023'!A:A,'Betaald percentage 2023'!A367)</f>
        <v>0</v>
      </c>
      <c r="G367">
        <f>IFERROR(INDEX(Correcties!B:B,MATCH('Betaald percentage 2023'!A367,Correcties!A:A,0)),"")</f>
        <v>0</v>
      </c>
    </row>
    <row r="368" spans="1:7" x14ac:dyDescent="0.25">
      <c r="A368" s="45"/>
      <c r="B368" s="39" t="str">
        <f>IFERROR(INDEX('Betaald tarief 2023'!B:B,MATCH('Betaald percentage 2023'!A368,'Betaald tarief 2023'!A:A,0)),"")</f>
        <v/>
      </c>
      <c r="C368" s="39" t="str">
        <f>IFERROR(INDEX('Betaald tarief 2023'!C:C,MATCH('Betaald percentage 2023'!A368,'Betaald tarief 2023'!A:A,0)),"")</f>
        <v/>
      </c>
      <c r="D368" s="41" cm="1">
        <f t="array" ref="D368">IFERROR(E368/SUMPRODUCT(('Betaald tarief 2023'!$A$2:$A$100000='Betaald percentage 2023'!A368)*'Betaald tarief 2023'!$H$2:$H$100000*'Betaald tarief 2023'!$O$2:$O$100000),0)</f>
        <v>0</v>
      </c>
      <c r="E368" s="42">
        <f>SUMIFS('Betaald tarief 2023'!G:G,'Betaald tarief 2023'!A:A,'Betaald percentage 2023'!A368)</f>
        <v>0</v>
      </c>
      <c r="F368" s="42">
        <f>SUMIFS('Betaald tarief 2023'!Q:Q,'Betaald tarief 2023'!A:A,'Betaald percentage 2023'!A368)</f>
        <v>0</v>
      </c>
      <c r="G368">
        <f>IFERROR(INDEX(Correcties!B:B,MATCH('Betaald percentage 2023'!A368,Correcties!A:A,0)),"")</f>
        <v>0</v>
      </c>
    </row>
    <row r="369" spans="1:7" x14ac:dyDescent="0.25">
      <c r="A369" s="45"/>
      <c r="B369" s="39" t="str">
        <f>IFERROR(INDEX('Betaald tarief 2023'!B:B,MATCH('Betaald percentage 2023'!A369,'Betaald tarief 2023'!A:A,0)),"")</f>
        <v/>
      </c>
      <c r="C369" s="39" t="str">
        <f>IFERROR(INDEX('Betaald tarief 2023'!C:C,MATCH('Betaald percentage 2023'!A369,'Betaald tarief 2023'!A:A,0)),"")</f>
        <v/>
      </c>
      <c r="D369" s="41" cm="1">
        <f t="array" ref="D369">IFERROR(E369/SUMPRODUCT(('Betaald tarief 2023'!$A$2:$A$100000='Betaald percentage 2023'!A369)*'Betaald tarief 2023'!$H$2:$H$100000*'Betaald tarief 2023'!$O$2:$O$100000),0)</f>
        <v>0</v>
      </c>
      <c r="E369" s="42">
        <f>SUMIFS('Betaald tarief 2023'!G:G,'Betaald tarief 2023'!A:A,'Betaald percentage 2023'!A369)</f>
        <v>0</v>
      </c>
      <c r="F369" s="42">
        <f>SUMIFS('Betaald tarief 2023'!Q:Q,'Betaald tarief 2023'!A:A,'Betaald percentage 2023'!A369)</f>
        <v>0</v>
      </c>
      <c r="G369">
        <f>IFERROR(INDEX(Correcties!B:B,MATCH('Betaald percentage 2023'!A369,Correcties!A:A,0)),"")</f>
        <v>0</v>
      </c>
    </row>
    <row r="370" spans="1:7" x14ac:dyDescent="0.25">
      <c r="A370" s="45"/>
      <c r="B370" s="39" t="str">
        <f>IFERROR(INDEX('Betaald tarief 2023'!B:B,MATCH('Betaald percentage 2023'!A370,'Betaald tarief 2023'!A:A,0)),"")</f>
        <v/>
      </c>
      <c r="C370" s="39" t="str">
        <f>IFERROR(INDEX('Betaald tarief 2023'!C:C,MATCH('Betaald percentage 2023'!A370,'Betaald tarief 2023'!A:A,0)),"")</f>
        <v/>
      </c>
      <c r="D370" s="41" cm="1">
        <f t="array" ref="D370">IFERROR(E370/SUMPRODUCT(('Betaald tarief 2023'!$A$2:$A$100000='Betaald percentage 2023'!A370)*'Betaald tarief 2023'!$H$2:$H$100000*'Betaald tarief 2023'!$O$2:$O$100000),0)</f>
        <v>0</v>
      </c>
      <c r="E370" s="42">
        <f>SUMIFS('Betaald tarief 2023'!G:G,'Betaald tarief 2023'!A:A,'Betaald percentage 2023'!A370)</f>
        <v>0</v>
      </c>
      <c r="F370" s="42">
        <f>SUMIFS('Betaald tarief 2023'!Q:Q,'Betaald tarief 2023'!A:A,'Betaald percentage 2023'!A370)</f>
        <v>0</v>
      </c>
      <c r="G370">
        <f>IFERROR(INDEX(Correcties!B:B,MATCH('Betaald percentage 2023'!A370,Correcties!A:A,0)),"")</f>
        <v>0</v>
      </c>
    </row>
    <row r="371" spans="1:7" x14ac:dyDescent="0.25">
      <c r="A371" s="45"/>
      <c r="B371" s="39" t="str">
        <f>IFERROR(INDEX('Betaald tarief 2023'!B:B,MATCH('Betaald percentage 2023'!A371,'Betaald tarief 2023'!A:A,0)),"")</f>
        <v/>
      </c>
      <c r="C371" s="39" t="str">
        <f>IFERROR(INDEX('Betaald tarief 2023'!C:C,MATCH('Betaald percentage 2023'!A371,'Betaald tarief 2023'!A:A,0)),"")</f>
        <v/>
      </c>
      <c r="D371" s="41" cm="1">
        <f t="array" ref="D371">IFERROR(E371/SUMPRODUCT(('Betaald tarief 2023'!$A$2:$A$100000='Betaald percentage 2023'!A371)*'Betaald tarief 2023'!$H$2:$H$100000*'Betaald tarief 2023'!$O$2:$O$100000),0)</f>
        <v>0</v>
      </c>
      <c r="E371" s="42">
        <f>SUMIFS('Betaald tarief 2023'!G:G,'Betaald tarief 2023'!A:A,'Betaald percentage 2023'!A371)</f>
        <v>0</v>
      </c>
      <c r="F371" s="42">
        <f>SUMIFS('Betaald tarief 2023'!Q:Q,'Betaald tarief 2023'!A:A,'Betaald percentage 2023'!A371)</f>
        <v>0</v>
      </c>
      <c r="G371">
        <f>IFERROR(INDEX(Correcties!B:B,MATCH('Betaald percentage 2023'!A371,Correcties!A:A,0)),"")</f>
        <v>0</v>
      </c>
    </row>
    <row r="372" spans="1:7" x14ac:dyDescent="0.25">
      <c r="A372" s="45"/>
      <c r="B372" s="39" t="str">
        <f>IFERROR(INDEX('Betaald tarief 2023'!B:B,MATCH('Betaald percentage 2023'!A372,'Betaald tarief 2023'!A:A,0)),"")</f>
        <v/>
      </c>
      <c r="C372" s="39" t="str">
        <f>IFERROR(INDEX('Betaald tarief 2023'!C:C,MATCH('Betaald percentage 2023'!A372,'Betaald tarief 2023'!A:A,0)),"")</f>
        <v/>
      </c>
      <c r="D372" s="41" cm="1">
        <f t="array" ref="D372">IFERROR(E372/SUMPRODUCT(('Betaald tarief 2023'!$A$2:$A$100000='Betaald percentage 2023'!A372)*'Betaald tarief 2023'!$H$2:$H$100000*'Betaald tarief 2023'!$O$2:$O$100000),0)</f>
        <v>0</v>
      </c>
      <c r="E372" s="42">
        <f>SUMIFS('Betaald tarief 2023'!G:G,'Betaald tarief 2023'!A:A,'Betaald percentage 2023'!A372)</f>
        <v>0</v>
      </c>
      <c r="F372" s="42">
        <f>SUMIFS('Betaald tarief 2023'!Q:Q,'Betaald tarief 2023'!A:A,'Betaald percentage 2023'!A372)</f>
        <v>0</v>
      </c>
      <c r="G372">
        <f>IFERROR(INDEX(Correcties!B:B,MATCH('Betaald percentage 2023'!A372,Correcties!A:A,0)),"")</f>
        <v>0</v>
      </c>
    </row>
    <row r="373" spans="1:7" x14ac:dyDescent="0.25">
      <c r="A373" s="45"/>
      <c r="B373" s="39" t="str">
        <f>IFERROR(INDEX('Betaald tarief 2023'!B:B,MATCH('Betaald percentage 2023'!A373,'Betaald tarief 2023'!A:A,0)),"")</f>
        <v/>
      </c>
      <c r="C373" s="39" t="str">
        <f>IFERROR(INDEX('Betaald tarief 2023'!C:C,MATCH('Betaald percentage 2023'!A373,'Betaald tarief 2023'!A:A,0)),"")</f>
        <v/>
      </c>
      <c r="D373" s="41" cm="1">
        <f t="array" ref="D373">IFERROR(E373/SUMPRODUCT(('Betaald tarief 2023'!$A$2:$A$100000='Betaald percentage 2023'!A373)*'Betaald tarief 2023'!$H$2:$H$100000*'Betaald tarief 2023'!$O$2:$O$100000),0)</f>
        <v>0</v>
      </c>
      <c r="E373" s="42">
        <f>SUMIFS('Betaald tarief 2023'!G:G,'Betaald tarief 2023'!A:A,'Betaald percentage 2023'!A373)</f>
        <v>0</v>
      </c>
      <c r="F373" s="42">
        <f>SUMIFS('Betaald tarief 2023'!Q:Q,'Betaald tarief 2023'!A:A,'Betaald percentage 2023'!A373)</f>
        <v>0</v>
      </c>
      <c r="G373">
        <f>IFERROR(INDEX(Correcties!B:B,MATCH('Betaald percentage 2023'!A373,Correcties!A:A,0)),"")</f>
        <v>0</v>
      </c>
    </row>
    <row r="374" spans="1:7" x14ac:dyDescent="0.25">
      <c r="A374" s="45"/>
      <c r="B374" s="39" t="str">
        <f>IFERROR(INDEX('Betaald tarief 2023'!B:B,MATCH('Betaald percentage 2023'!A374,'Betaald tarief 2023'!A:A,0)),"")</f>
        <v/>
      </c>
      <c r="C374" s="39" t="str">
        <f>IFERROR(INDEX('Betaald tarief 2023'!C:C,MATCH('Betaald percentage 2023'!A374,'Betaald tarief 2023'!A:A,0)),"")</f>
        <v/>
      </c>
      <c r="D374" s="41" cm="1">
        <f t="array" ref="D374">IFERROR(E374/SUMPRODUCT(('Betaald tarief 2023'!$A$2:$A$100000='Betaald percentage 2023'!A374)*'Betaald tarief 2023'!$H$2:$H$100000*'Betaald tarief 2023'!$O$2:$O$100000),0)</f>
        <v>0</v>
      </c>
      <c r="E374" s="42">
        <f>SUMIFS('Betaald tarief 2023'!G:G,'Betaald tarief 2023'!A:A,'Betaald percentage 2023'!A374)</f>
        <v>0</v>
      </c>
      <c r="F374" s="42">
        <f>SUMIFS('Betaald tarief 2023'!Q:Q,'Betaald tarief 2023'!A:A,'Betaald percentage 2023'!A374)</f>
        <v>0</v>
      </c>
      <c r="G374">
        <f>IFERROR(INDEX(Correcties!B:B,MATCH('Betaald percentage 2023'!A374,Correcties!A:A,0)),"")</f>
        <v>0</v>
      </c>
    </row>
    <row r="375" spans="1:7" x14ac:dyDescent="0.25">
      <c r="A375" s="45"/>
      <c r="B375" s="39" t="str">
        <f>IFERROR(INDEX('Betaald tarief 2023'!B:B,MATCH('Betaald percentage 2023'!A375,'Betaald tarief 2023'!A:A,0)),"")</f>
        <v/>
      </c>
      <c r="C375" s="39" t="str">
        <f>IFERROR(INDEX('Betaald tarief 2023'!C:C,MATCH('Betaald percentage 2023'!A375,'Betaald tarief 2023'!A:A,0)),"")</f>
        <v/>
      </c>
      <c r="D375" s="41" cm="1">
        <f t="array" ref="D375">IFERROR(E375/SUMPRODUCT(('Betaald tarief 2023'!$A$2:$A$100000='Betaald percentage 2023'!A375)*'Betaald tarief 2023'!$H$2:$H$100000*'Betaald tarief 2023'!$O$2:$O$100000),0)</f>
        <v>0</v>
      </c>
      <c r="E375" s="42">
        <f>SUMIFS('Betaald tarief 2023'!G:G,'Betaald tarief 2023'!A:A,'Betaald percentage 2023'!A375)</f>
        <v>0</v>
      </c>
      <c r="F375" s="42">
        <f>SUMIFS('Betaald tarief 2023'!Q:Q,'Betaald tarief 2023'!A:A,'Betaald percentage 2023'!A375)</f>
        <v>0</v>
      </c>
      <c r="G375">
        <f>IFERROR(INDEX(Correcties!B:B,MATCH('Betaald percentage 2023'!A375,Correcties!A:A,0)),"")</f>
        <v>0</v>
      </c>
    </row>
    <row r="376" spans="1:7" x14ac:dyDescent="0.25">
      <c r="A376" s="45"/>
      <c r="B376" s="39" t="str">
        <f>IFERROR(INDEX('Betaald tarief 2023'!B:B,MATCH('Betaald percentage 2023'!A376,'Betaald tarief 2023'!A:A,0)),"")</f>
        <v/>
      </c>
      <c r="C376" s="39" t="str">
        <f>IFERROR(INDEX('Betaald tarief 2023'!C:C,MATCH('Betaald percentage 2023'!A376,'Betaald tarief 2023'!A:A,0)),"")</f>
        <v/>
      </c>
      <c r="D376" s="41" cm="1">
        <f t="array" ref="D376">IFERROR(E376/SUMPRODUCT(('Betaald tarief 2023'!$A$2:$A$100000='Betaald percentage 2023'!A376)*'Betaald tarief 2023'!$H$2:$H$100000*'Betaald tarief 2023'!$O$2:$O$100000),0)</f>
        <v>0</v>
      </c>
      <c r="E376" s="42">
        <f>SUMIFS('Betaald tarief 2023'!G:G,'Betaald tarief 2023'!A:A,'Betaald percentage 2023'!A376)</f>
        <v>0</v>
      </c>
      <c r="F376" s="42">
        <f>SUMIFS('Betaald tarief 2023'!Q:Q,'Betaald tarief 2023'!A:A,'Betaald percentage 2023'!A376)</f>
        <v>0</v>
      </c>
      <c r="G376">
        <f>IFERROR(INDEX(Correcties!B:B,MATCH('Betaald percentage 2023'!A376,Correcties!A:A,0)),"")</f>
        <v>0</v>
      </c>
    </row>
    <row r="377" spans="1:7" x14ac:dyDescent="0.25">
      <c r="A377" s="45"/>
      <c r="B377" s="39" t="str">
        <f>IFERROR(INDEX('Betaald tarief 2023'!B:B,MATCH('Betaald percentage 2023'!A377,'Betaald tarief 2023'!A:A,0)),"")</f>
        <v/>
      </c>
      <c r="C377" s="39" t="str">
        <f>IFERROR(INDEX('Betaald tarief 2023'!C:C,MATCH('Betaald percentage 2023'!A377,'Betaald tarief 2023'!A:A,0)),"")</f>
        <v/>
      </c>
      <c r="D377" s="41" cm="1">
        <f t="array" ref="D377">IFERROR(E377/SUMPRODUCT(('Betaald tarief 2023'!$A$2:$A$100000='Betaald percentage 2023'!A377)*'Betaald tarief 2023'!$H$2:$H$100000*'Betaald tarief 2023'!$O$2:$O$100000),0)</f>
        <v>0</v>
      </c>
      <c r="E377" s="42">
        <f>SUMIFS('Betaald tarief 2023'!G:G,'Betaald tarief 2023'!A:A,'Betaald percentage 2023'!A377)</f>
        <v>0</v>
      </c>
      <c r="F377" s="42">
        <f>SUMIFS('Betaald tarief 2023'!Q:Q,'Betaald tarief 2023'!A:A,'Betaald percentage 2023'!A377)</f>
        <v>0</v>
      </c>
      <c r="G377">
        <f>IFERROR(INDEX(Correcties!B:B,MATCH('Betaald percentage 2023'!A377,Correcties!A:A,0)),"")</f>
        <v>0</v>
      </c>
    </row>
    <row r="378" spans="1:7" x14ac:dyDescent="0.25">
      <c r="A378" s="45"/>
      <c r="B378" s="39" t="str">
        <f>IFERROR(INDEX('Betaald tarief 2023'!B:B,MATCH('Betaald percentage 2023'!A378,'Betaald tarief 2023'!A:A,0)),"")</f>
        <v/>
      </c>
      <c r="C378" s="39" t="str">
        <f>IFERROR(INDEX('Betaald tarief 2023'!C:C,MATCH('Betaald percentage 2023'!A378,'Betaald tarief 2023'!A:A,0)),"")</f>
        <v/>
      </c>
      <c r="D378" s="41" cm="1">
        <f t="array" ref="D378">IFERROR(E378/SUMPRODUCT(('Betaald tarief 2023'!$A$2:$A$100000='Betaald percentage 2023'!A378)*'Betaald tarief 2023'!$H$2:$H$100000*'Betaald tarief 2023'!$O$2:$O$100000),0)</f>
        <v>0</v>
      </c>
      <c r="E378" s="42">
        <f>SUMIFS('Betaald tarief 2023'!G:G,'Betaald tarief 2023'!A:A,'Betaald percentage 2023'!A378)</f>
        <v>0</v>
      </c>
      <c r="F378" s="42">
        <f>SUMIFS('Betaald tarief 2023'!Q:Q,'Betaald tarief 2023'!A:A,'Betaald percentage 2023'!A378)</f>
        <v>0</v>
      </c>
      <c r="G378">
        <f>IFERROR(INDEX(Correcties!B:B,MATCH('Betaald percentage 2023'!A378,Correcties!A:A,0)),"")</f>
        <v>0</v>
      </c>
    </row>
    <row r="379" spans="1:7" x14ac:dyDescent="0.25">
      <c r="A379" s="45"/>
      <c r="B379" s="39" t="str">
        <f>IFERROR(INDEX('Betaald tarief 2023'!B:B,MATCH('Betaald percentage 2023'!A379,'Betaald tarief 2023'!A:A,0)),"")</f>
        <v/>
      </c>
      <c r="C379" s="39" t="str">
        <f>IFERROR(INDEX('Betaald tarief 2023'!C:C,MATCH('Betaald percentage 2023'!A379,'Betaald tarief 2023'!A:A,0)),"")</f>
        <v/>
      </c>
      <c r="D379" s="41" cm="1">
        <f t="array" ref="D379">IFERROR(E379/SUMPRODUCT(('Betaald tarief 2023'!$A$2:$A$100000='Betaald percentage 2023'!A379)*'Betaald tarief 2023'!$H$2:$H$100000*'Betaald tarief 2023'!$O$2:$O$100000),0)</f>
        <v>0</v>
      </c>
      <c r="E379" s="42">
        <f>SUMIFS('Betaald tarief 2023'!G:G,'Betaald tarief 2023'!A:A,'Betaald percentage 2023'!A379)</f>
        <v>0</v>
      </c>
      <c r="F379" s="42">
        <f>SUMIFS('Betaald tarief 2023'!Q:Q,'Betaald tarief 2023'!A:A,'Betaald percentage 2023'!A379)</f>
        <v>0</v>
      </c>
      <c r="G379">
        <f>IFERROR(INDEX(Correcties!B:B,MATCH('Betaald percentage 2023'!A379,Correcties!A:A,0)),"")</f>
        <v>0</v>
      </c>
    </row>
    <row r="380" spans="1:7" x14ac:dyDescent="0.25">
      <c r="A380" s="45"/>
      <c r="B380" s="39" t="str">
        <f>IFERROR(INDEX('Betaald tarief 2023'!B:B,MATCH('Betaald percentage 2023'!A380,'Betaald tarief 2023'!A:A,0)),"")</f>
        <v/>
      </c>
      <c r="C380" s="39" t="str">
        <f>IFERROR(INDEX('Betaald tarief 2023'!C:C,MATCH('Betaald percentage 2023'!A380,'Betaald tarief 2023'!A:A,0)),"")</f>
        <v/>
      </c>
      <c r="D380" s="41" cm="1">
        <f t="array" ref="D380">IFERROR(E380/SUMPRODUCT(('Betaald tarief 2023'!$A$2:$A$100000='Betaald percentage 2023'!A380)*'Betaald tarief 2023'!$H$2:$H$100000*'Betaald tarief 2023'!$O$2:$O$100000),0)</f>
        <v>0</v>
      </c>
      <c r="E380" s="42">
        <f>SUMIFS('Betaald tarief 2023'!G:G,'Betaald tarief 2023'!A:A,'Betaald percentage 2023'!A380)</f>
        <v>0</v>
      </c>
      <c r="F380" s="42">
        <f>SUMIFS('Betaald tarief 2023'!Q:Q,'Betaald tarief 2023'!A:A,'Betaald percentage 2023'!A380)</f>
        <v>0</v>
      </c>
      <c r="G380">
        <f>IFERROR(INDEX(Correcties!B:B,MATCH('Betaald percentage 2023'!A380,Correcties!A:A,0)),"")</f>
        <v>0</v>
      </c>
    </row>
    <row r="381" spans="1:7" x14ac:dyDescent="0.25">
      <c r="A381" s="45"/>
      <c r="B381" s="39" t="str">
        <f>IFERROR(INDEX('Betaald tarief 2023'!B:B,MATCH('Betaald percentage 2023'!A381,'Betaald tarief 2023'!A:A,0)),"")</f>
        <v/>
      </c>
      <c r="C381" s="39" t="str">
        <f>IFERROR(INDEX('Betaald tarief 2023'!C:C,MATCH('Betaald percentage 2023'!A381,'Betaald tarief 2023'!A:A,0)),"")</f>
        <v/>
      </c>
      <c r="D381" s="41" cm="1">
        <f t="array" ref="D381">IFERROR(E381/SUMPRODUCT(('Betaald tarief 2023'!$A$2:$A$100000='Betaald percentage 2023'!A381)*'Betaald tarief 2023'!$H$2:$H$100000*'Betaald tarief 2023'!$O$2:$O$100000),0)</f>
        <v>0</v>
      </c>
      <c r="E381" s="42">
        <f>SUMIFS('Betaald tarief 2023'!G:G,'Betaald tarief 2023'!A:A,'Betaald percentage 2023'!A381)</f>
        <v>0</v>
      </c>
      <c r="F381" s="42">
        <f>SUMIFS('Betaald tarief 2023'!Q:Q,'Betaald tarief 2023'!A:A,'Betaald percentage 2023'!A381)</f>
        <v>0</v>
      </c>
      <c r="G381">
        <f>IFERROR(INDEX(Correcties!B:B,MATCH('Betaald percentage 2023'!A381,Correcties!A:A,0)),"")</f>
        <v>0</v>
      </c>
    </row>
    <row r="382" spans="1:7" x14ac:dyDescent="0.25">
      <c r="A382" s="45"/>
      <c r="B382" s="39" t="str">
        <f>IFERROR(INDEX('Betaald tarief 2023'!B:B,MATCH('Betaald percentage 2023'!A382,'Betaald tarief 2023'!A:A,0)),"")</f>
        <v/>
      </c>
      <c r="C382" s="39" t="str">
        <f>IFERROR(INDEX('Betaald tarief 2023'!C:C,MATCH('Betaald percentage 2023'!A382,'Betaald tarief 2023'!A:A,0)),"")</f>
        <v/>
      </c>
      <c r="D382" s="41" cm="1">
        <f t="array" ref="D382">IFERROR(E382/SUMPRODUCT(('Betaald tarief 2023'!$A$2:$A$100000='Betaald percentage 2023'!A382)*'Betaald tarief 2023'!$H$2:$H$100000*'Betaald tarief 2023'!$O$2:$O$100000),0)</f>
        <v>0</v>
      </c>
      <c r="E382" s="42">
        <f>SUMIFS('Betaald tarief 2023'!G:G,'Betaald tarief 2023'!A:A,'Betaald percentage 2023'!A382)</f>
        <v>0</v>
      </c>
      <c r="F382" s="42">
        <f>SUMIFS('Betaald tarief 2023'!Q:Q,'Betaald tarief 2023'!A:A,'Betaald percentage 2023'!A382)</f>
        <v>0</v>
      </c>
      <c r="G382">
        <f>IFERROR(INDEX(Correcties!B:B,MATCH('Betaald percentage 2023'!A382,Correcties!A:A,0)),"")</f>
        <v>0</v>
      </c>
    </row>
    <row r="383" spans="1:7" x14ac:dyDescent="0.25">
      <c r="A383" s="45"/>
      <c r="B383" s="39" t="str">
        <f>IFERROR(INDEX('Betaald tarief 2023'!B:B,MATCH('Betaald percentage 2023'!A383,'Betaald tarief 2023'!A:A,0)),"")</f>
        <v/>
      </c>
      <c r="C383" s="39" t="str">
        <f>IFERROR(INDEX('Betaald tarief 2023'!C:C,MATCH('Betaald percentage 2023'!A383,'Betaald tarief 2023'!A:A,0)),"")</f>
        <v/>
      </c>
      <c r="D383" s="41" cm="1">
        <f t="array" ref="D383">IFERROR(E383/SUMPRODUCT(('Betaald tarief 2023'!$A$2:$A$100000='Betaald percentage 2023'!A383)*'Betaald tarief 2023'!$H$2:$H$100000*'Betaald tarief 2023'!$O$2:$O$100000),0)</f>
        <v>0</v>
      </c>
      <c r="E383" s="42">
        <f>SUMIFS('Betaald tarief 2023'!G:G,'Betaald tarief 2023'!A:A,'Betaald percentage 2023'!A383)</f>
        <v>0</v>
      </c>
      <c r="F383" s="42">
        <f>SUMIFS('Betaald tarief 2023'!Q:Q,'Betaald tarief 2023'!A:A,'Betaald percentage 2023'!A383)</f>
        <v>0</v>
      </c>
      <c r="G383">
        <f>IFERROR(INDEX(Correcties!B:B,MATCH('Betaald percentage 2023'!A383,Correcties!A:A,0)),"")</f>
        <v>0</v>
      </c>
    </row>
    <row r="384" spans="1:7" x14ac:dyDescent="0.25">
      <c r="A384" s="45"/>
      <c r="B384" s="39" t="str">
        <f>IFERROR(INDEX('Betaald tarief 2023'!B:B,MATCH('Betaald percentage 2023'!A384,'Betaald tarief 2023'!A:A,0)),"")</f>
        <v/>
      </c>
      <c r="C384" s="39" t="str">
        <f>IFERROR(INDEX('Betaald tarief 2023'!C:C,MATCH('Betaald percentage 2023'!A384,'Betaald tarief 2023'!A:A,0)),"")</f>
        <v/>
      </c>
      <c r="D384" s="41" cm="1">
        <f t="array" ref="D384">IFERROR(E384/SUMPRODUCT(('Betaald tarief 2023'!$A$2:$A$100000='Betaald percentage 2023'!A384)*'Betaald tarief 2023'!$H$2:$H$100000*'Betaald tarief 2023'!$O$2:$O$100000),0)</f>
        <v>0</v>
      </c>
      <c r="E384" s="42">
        <f>SUMIFS('Betaald tarief 2023'!G:G,'Betaald tarief 2023'!A:A,'Betaald percentage 2023'!A384)</f>
        <v>0</v>
      </c>
      <c r="F384" s="42">
        <f>SUMIFS('Betaald tarief 2023'!Q:Q,'Betaald tarief 2023'!A:A,'Betaald percentage 2023'!A384)</f>
        <v>0</v>
      </c>
      <c r="G384">
        <f>IFERROR(INDEX(Correcties!B:B,MATCH('Betaald percentage 2023'!A384,Correcties!A:A,0)),"")</f>
        <v>0</v>
      </c>
    </row>
    <row r="385" spans="1:7" x14ac:dyDescent="0.25">
      <c r="A385" s="45"/>
      <c r="B385" s="39" t="str">
        <f>IFERROR(INDEX('Betaald tarief 2023'!B:B,MATCH('Betaald percentage 2023'!A385,'Betaald tarief 2023'!A:A,0)),"")</f>
        <v/>
      </c>
      <c r="C385" s="39" t="str">
        <f>IFERROR(INDEX('Betaald tarief 2023'!C:C,MATCH('Betaald percentage 2023'!A385,'Betaald tarief 2023'!A:A,0)),"")</f>
        <v/>
      </c>
      <c r="D385" s="41" cm="1">
        <f t="array" ref="D385">IFERROR(E385/SUMPRODUCT(('Betaald tarief 2023'!$A$2:$A$100000='Betaald percentage 2023'!A385)*'Betaald tarief 2023'!$H$2:$H$100000*'Betaald tarief 2023'!$O$2:$O$100000),0)</f>
        <v>0</v>
      </c>
      <c r="E385" s="42">
        <f>SUMIFS('Betaald tarief 2023'!G:G,'Betaald tarief 2023'!A:A,'Betaald percentage 2023'!A385)</f>
        <v>0</v>
      </c>
      <c r="F385" s="42">
        <f>SUMIFS('Betaald tarief 2023'!Q:Q,'Betaald tarief 2023'!A:A,'Betaald percentage 2023'!A385)</f>
        <v>0</v>
      </c>
      <c r="G385">
        <f>IFERROR(INDEX(Correcties!B:B,MATCH('Betaald percentage 2023'!A385,Correcties!A:A,0)),"")</f>
        <v>0</v>
      </c>
    </row>
    <row r="386" spans="1:7" x14ac:dyDescent="0.25">
      <c r="A386" s="45"/>
      <c r="B386" s="39" t="str">
        <f>IFERROR(INDEX('Betaald tarief 2023'!B:B,MATCH('Betaald percentage 2023'!A386,'Betaald tarief 2023'!A:A,0)),"")</f>
        <v/>
      </c>
      <c r="C386" s="39" t="str">
        <f>IFERROR(INDEX('Betaald tarief 2023'!C:C,MATCH('Betaald percentage 2023'!A386,'Betaald tarief 2023'!A:A,0)),"")</f>
        <v/>
      </c>
      <c r="D386" s="41" cm="1">
        <f t="array" ref="D386">IFERROR(E386/SUMPRODUCT(('Betaald tarief 2023'!$A$2:$A$100000='Betaald percentage 2023'!A386)*'Betaald tarief 2023'!$H$2:$H$100000*'Betaald tarief 2023'!$O$2:$O$100000),0)</f>
        <v>0</v>
      </c>
      <c r="E386" s="42">
        <f>SUMIFS('Betaald tarief 2023'!G:G,'Betaald tarief 2023'!A:A,'Betaald percentage 2023'!A386)</f>
        <v>0</v>
      </c>
      <c r="F386" s="42">
        <f>SUMIFS('Betaald tarief 2023'!Q:Q,'Betaald tarief 2023'!A:A,'Betaald percentage 2023'!A386)</f>
        <v>0</v>
      </c>
      <c r="G386">
        <f>IFERROR(INDEX(Correcties!B:B,MATCH('Betaald percentage 2023'!A386,Correcties!A:A,0)),"")</f>
        <v>0</v>
      </c>
    </row>
    <row r="387" spans="1:7" x14ac:dyDescent="0.25">
      <c r="A387" s="45"/>
      <c r="B387" s="39" t="str">
        <f>IFERROR(INDEX('Betaald tarief 2023'!B:B,MATCH('Betaald percentage 2023'!A387,'Betaald tarief 2023'!A:A,0)),"")</f>
        <v/>
      </c>
      <c r="C387" s="39" t="str">
        <f>IFERROR(INDEX('Betaald tarief 2023'!C:C,MATCH('Betaald percentage 2023'!A387,'Betaald tarief 2023'!A:A,0)),"")</f>
        <v/>
      </c>
      <c r="D387" s="41" cm="1">
        <f t="array" ref="D387">IFERROR(E387/SUMPRODUCT(('Betaald tarief 2023'!$A$2:$A$100000='Betaald percentage 2023'!A387)*'Betaald tarief 2023'!$H$2:$H$100000*'Betaald tarief 2023'!$O$2:$O$100000),0)</f>
        <v>0</v>
      </c>
      <c r="E387" s="42">
        <f>SUMIFS('Betaald tarief 2023'!G:G,'Betaald tarief 2023'!A:A,'Betaald percentage 2023'!A387)</f>
        <v>0</v>
      </c>
      <c r="F387" s="42">
        <f>SUMIFS('Betaald tarief 2023'!Q:Q,'Betaald tarief 2023'!A:A,'Betaald percentage 2023'!A387)</f>
        <v>0</v>
      </c>
      <c r="G387">
        <f>IFERROR(INDEX(Correcties!B:B,MATCH('Betaald percentage 2023'!A387,Correcties!A:A,0)),"")</f>
        <v>0</v>
      </c>
    </row>
    <row r="388" spans="1:7" x14ac:dyDescent="0.25">
      <c r="A388" s="45"/>
      <c r="B388" s="39" t="str">
        <f>IFERROR(INDEX('Betaald tarief 2023'!B:B,MATCH('Betaald percentage 2023'!A388,'Betaald tarief 2023'!A:A,0)),"")</f>
        <v/>
      </c>
      <c r="C388" s="39" t="str">
        <f>IFERROR(INDEX('Betaald tarief 2023'!C:C,MATCH('Betaald percentage 2023'!A388,'Betaald tarief 2023'!A:A,0)),"")</f>
        <v/>
      </c>
      <c r="D388" s="41" cm="1">
        <f t="array" ref="D388">IFERROR(E388/SUMPRODUCT(('Betaald tarief 2023'!$A$2:$A$100000='Betaald percentage 2023'!A388)*'Betaald tarief 2023'!$H$2:$H$100000*'Betaald tarief 2023'!$O$2:$O$100000),0)</f>
        <v>0</v>
      </c>
      <c r="E388" s="42">
        <f>SUMIFS('Betaald tarief 2023'!G:G,'Betaald tarief 2023'!A:A,'Betaald percentage 2023'!A388)</f>
        <v>0</v>
      </c>
      <c r="F388" s="42">
        <f>SUMIFS('Betaald tarief 2023'!Q:Q,'Betaald tarief 2023'!A:A,'Betaald percentage 2023'!A388)</f>
        <v>0</v>
      </c>
      <c r="G388">
        <f>IFERROR(INDEX(Correcties!B:B,MATCH('Betaald percentage 2023'!A388,Correcties!A:A,0)),"")</f>
        <v>0</v>
      </c>
    </row>
    <row r="389" spans="1:7" x14ac:dyDescent="0.25">
      <c r="A389" s="45"/>
      <c r="B389" s="39" t="str">
        <f>IFERROR(INDEX('Betaald tarief 2023'!B:B,MATCH('Betaald percentage 2023'!A389,'Betaald tarief 2023'!A:A,0)),"")</f>
        <v/>
      </c>
      <c r="C389" s="39" t="str">
        <f>IFERROR(INDEX('Betaald tarief 2023'!C:C,MATCH('Betaald percentage 2023'!A389,'Betaald tarief 2023'!A:A,0)),"")</f>
        <v/>
      </c>
      <c r="D389" s="41" cm="1">
        <f t="array" ref="D389">IFERROR(E389/SUMPRODUCT(('Betaald tarief 2023'!$A$2:$A$100000='Betaald percentage 2023'!A389)*'Betaald tarief 2023'!$H$2:$H$100000*'Betaald tarief 2023'!$O$2:$O$100000),0)</f>
        <v>0</v>
      </c>
      <c r="E389" s="42">
        <f>SUMIFS('Betaald tarief 2023'!G:G,'Betaald tarief 2023'!A:A,'Betaald percentage 2023'!A389)</f>
        <v>0</v>
      </c>
      <c r="F389" s="42">
        <f>SUMIFS('Betaald tarief 2023'!Q:Q,'Betaald tarief 2023'!A:A,'Betaald percentage 2023'!A389)</f>
        <v>0</v>
      </c>
      <c r="G389">
        <f>IFERROR(INDEX(Correcties!B:B,MATCH('Betaald percentage 2023'!A389,Correcties!A:A,0)),"")</f>
        <v>0</v>
      </c>
    </row>
    <row r="390" spans="1:7" x14ac:dyDescent="0.25">
      <c r="A390" s="45"/>
      <c r="B390" s="39" t="str">
        <f>IFERROR(INDEX('Betaald tarief 2023'!B:B,MATCH('Betaald percentage 2023'!A390,'Betaald tarief 2023'!A:A,0)),"")</f>
        <v/>
      </c>
      <c r="C390" s="39" t="str">
        <f>IFERROR(INDEX('Betaald tarief 2023'!C:C,MATCH('Betaald percentage 2023'!A390,'Betaald tarief 2023'!A:A,0)),"")</f>
        <v/>
      </c>
      <c r="D390" s="41" cm="1">
        <f t="array" ref="D390">IFERROR(E390/SUMPRODUCT(('Betaald tarief 2023'!$A$2:$A$100000='Betaald percentage 2023'!A390)*'Betaald tarief 2023'!$H$2:$H$100000*'Betaald tarief 2023'!$O$2:$O$100000),0)</f>
        <v>0</v>
      </c>
      <c r="E390" s="42">
        <f>SUMIFS('Betaald tarief 2023'!G:G,'Betaald tarief 2023'!A:A,'Betaald percentage 2023'!A390)</f>
        <v>0</v>
      </c>
      <c r="F390" s="42">
        <f>SUMIFS('Betaald tarief 2023'!Q:Q,'Betaald tarief 2023'!A:A,'Betaald percentage 2023'!A390)</f>
        <v>0</v>
      </c>
      <c r="G390">
        <f>IFERROR(INDEX(Correcties!B:B,MATCH('Betaald percentage 2023'!A390,Correcties!A:A,0)),"")</f>
        <v>0</v>
      </c>
    </row>
    <row r="391" spans="1:7" x14ac:dyDescent="0.25">
      <c r="A391" s="45"/>
      <c r="B391" s="39" t="str">
        <f>IFERROR(INDEX('Betaald tarief 2023'!B:B,MATCH('Betaald percentage 2023'!A391,'Betaald tarief 2023'!A:A,0)),"")</f>
        <v/>
      </c>
      <c r="C391" s="39" t="str">
        <f>IFERROR(INDEX('Betaald tarief 2023'!C:C,MATCH('Betaald percentage 2023'!A391,'Betaald tarief 2023'!A:A,0)),"")</f>
        <v/>
      </c>
      <c r="D391" s="41" cm="1">
        <f t="array" ref="D391">IFERROR(E391/SUMPRODUCT(('Betaald tarief 2023'!$A$2:$A$100000='Betaald percentage 2023'!A391)*'Betaald tarief 2023'!$H$2:$H$100000*'Betaald tarief 2023'!$O$2:$O$100000),0)</f>
        <v>0</v>
      </c>
      <c r="E391" s="42">
        <f>SUMIFS('Betaald tarief 2023'!G:G,'Betaald tarief 2023'!A:A,'Betaald percentage 2023'!A391)</f>
        <v>0</v>
      </c>
      <c r="F391" s="42">
        <f>SUMIFS('Betaald tarief 2023'!Q:Q,'Betaald tarief 2023'!A:A,'Betaald percentage 2023'!A391)</f>
        <v>0</v>
      </c>
      <c r="G391">
        <f>IFERROR(INDEX(Correcties!B:B,MATCH('Betaald percentage 2023'!A391,Correcties!A:A,0)),"")</f>
        <v>0</v>
      </c>
    </row>
    <row r="392" spans="1:7" x14ac:dyDescent="0.25">
      <c r="A392" s="45"/>
      <c r="B392" s="39" t="str">
        <f>IFERROR(INDEX('Betaald tarief 2023'!B:B,MATCH('Betaald percentage 2023'!A392,'Betaald tarief 2023'!A:A,0)),"")</f>
        <v/>
      </c>
      <c r="C392" s="39" t="str">
        <f>IFERROR(INDEX('Betaald tarief 2023'!C:C,MATCH('Betaald percentage 2023'!A392,'Betaald tarief 2023'!A:A,0)),"")</f>
        <v/>
      </c>
      <c r="D392" s="41" cm="1">
        <f t="array" ref="D392">IFERROR(E392/SUMPRODUCT(('Betaald tarief 2023'!$A$2:$A$100000='Betaald percentage 2023'!A392)*'Betaald tarief 2023'!$H$2:$H$100000*'Betaald tarief 2023'!$O$2:$O$100000),0)</f>
        <v>0</v>
      </c>
      <c r="E392" s="42">
        <f>SUMIFS('Betaald tarief 2023'!G:G,'Betaald tarief 2023'!A:A,'Betaald percentage 2023'!A392)</f>
        <v>0</v>
      </c>
      <c r="F392" s="42">
        <f>SUMIFS('Betaald tarief 2023'!Q:Q,'Betaald tarief 2023'!A:A,'Betaald percentage 2023'!A392)</f>
        <v>0</v>
      </c>
      <c r="G392">
        <f>IFERROR(INDEX(Correcties!B:B,MATCH('Betaald percentage 2023'!A392,Correcties!A:A,0)),"")</f>
        <v>0</v>
      </c>
    </row>
    <row r="393" spans="1:7" x14ac:dyDescent="0.25">
      <c r="A393" s="45"/>
      <c r="B393" s="39" t="str">
        <f>IFERROR(INDEX('Betaald tarief 2023'!B:B,MATCH('Betaald percentage 2023'!A393,'Betaald tarief 2023'!A:A,0)),"")</f>
        <v/>
      </c>
      <c r="C393" s="39" t="str">
        <f>IFERROR(INDEX('Betaald tarief 2023'!C:C,MATCH('Betaald percentage 2023'!A393,'Betaald tarief 2023'!A:A,0)),"")</f>
        <v/>
      </c>
      <c r="D393" s="41" cm="1">
        <f t="array" ref="D393">IFERROR(E393/SUMPRODUCT(('Betaald tarief 2023'!$A$2:$A$100000='Betaald percentage 2023'!A393)*'Betaald tarief 2023'!$H$2:$H$100000*'Betaald tarief 2023'!$O$2:$O$100000),0)</f>
        <v>0</v>
      </c>
      <c r="E393" s="42">
        <f>SUMIFS('Betaald tarief 2023'!G:G,'Betaald tarief 2023'!A:A,'Betaald percentage 2023'!A393)</f>
        <v>0</v>
      </c>
      <c r="F393" s="42">
        <f>SUMIFS('Betaald tarief 2023'!Q:Q,'Betaald tarief 2023'!A:A,'Betaald percentage 2023'!A393)</f>
        <v>0</v>
      </c>
      <c r="G393">
        <f>IFERROR(INDEX(Correcties!B:B,MATCH('Betaald percentage 2023'!A393,Correcties!A:A,0)),"")</f>
        <v>0</v>
      </c>
    </row>
    <row r="394" spans="1:7" x14ac:dyDescent="0.25">
      <c r="A394" s="45"/>
      <c r="B394" s="39" t="str">
        <f>IFERROR(INDEX('Betaald tarief 2023'!B:B,MATCH('Betaald percentage 2023'!A394,'Betaald tarief 2023'!A:A,0)),"")</f>
        <v/>
      </c>
      <c r="C394" s="39" t="str">
        <f>IFERROR(INDEX('Betaald tarief 2023'!C:C,MATCH('Betaald percentage 2023'!A394,'Betaald tarief 2023'!A:A,0)),"")</f>
        <v/>
      </c>
      <c r="D394" s="41" cm="1">
        <f t="array" ref="D394">IFERROR(E394/SUMPRODUCT(('Betaald tarief 2023'!$A$2:$A$100000='Betaald percentage 2023'!A394)*'Betaald tarief 2023'!$H$2:$H$100000*'Betaald tarief 2023'!$O$2:$O$100000),0)</f>
        <v>0</v>
      </c>
      <c r="E394" s="42">
        <f>SUMIFS('Betaald tarief 2023'!G:G,'Betaald tarief 2023'!A:A,'Betaald percentage 2023'!A394)</f>
        <v>0</v>
      </c>
      <c r="F394" s="42">
        <f>SUMIFS('Betaald tarief 2023'!Q:Q,'Betaald tarief 2023'!A:A,'Betaald percentage 2023'!A394)</f>
        <v>0</v>
      </c>
      <c r="G394">
        <f>IFERROR(INDEX(Correcties!B:B,MATCH('Betaald percentage 2023'!A394,Correcties!A:A,0)),"")</f>
        <v>0</v>
      </c>
    </row>
    <row r="395" spans="1:7" x14ac:dyDescent="0.25">
      <c r="A395" s="45"/>
      <c r="B395" s="39" t="str">
        <f>IFERROR(INDEX('Betaald tarief 2023'!B:B,MATCH('Betaald percentage 2023'!A395,'Betaald tarief 2023'!A:A,0)),"")</f>
        <v/>
      </c>
      <c r="C395" s="39" t="str">
        <f>IFERROR(INDEX('Betaald tarief 2023'!C:C,MATCH('Betaald percentage 2023'!A395,'Betaald tarief 2023'!A:A,0)),"")</f>
        <v/>
      </c>
      <c r="D395" s="41" cm="1">
        <f t="array" ref="D395">IFERROR(E395/SUMPRODUCT(('Betaald tarief 2023'!$A$2:$A$100000='Betaald percentage 2023'!A395)*'Betaald tarief 2023'!$H$2:$H$100000*'Betaald tarief 2023'!$O$2:$O$100000),0)</f>
        <v>0</v>
      </c>
      <c r="E395" s="42">
        <f>SUMIFS('Betaald tarief 2023'!G:G,'Betaald tarief 2023'!A:A,'Betaald percentage 2023'!A395)</f>
        <v>0</v>
      </c>
      <c r="F395" s="42">
        <f>SUMIFS('Betaald tarief 2023'!Q:Q,'Betaald tarief 2023'!A:A,'Betaald percentage 2023'!A395)</f>
        <v>0</v>
      </c>
      <c r="G395">
        <f>IFERROR(INDEX(Correcties!B:B,MATCH('Betaald percentage 2023'!A395,Correcties!A:A,0)),"")</f>
        <v>0</v>
      </c>
    </row>
    <row r="396" spans="1:7" x14ac:dyDescent="0.25">
      <c r="A396" s="45"/>
      <c r="B396" s="39" t="str">
        <f>IFERROR(INDEX('Betaald tarief 2023'!B:B,MATCH('Betaald percentage 2023'!A396,'Betaald tarief 2023'!A:A,0)),"")</f>
        <v/>
      </c>
      <c r="C396" s="39" t="str">
        <f>IFERROR(INDEX('Betaald tarief 2023'!C:C,MATCH('Betaald percentage 2023'!A396,'Betaald tarief 2023'!A:A,0)),"")</f>
        <v/>
      </c>
      <c r="D396" s="41" cm="1">
        <f t="array" ref="D396">IFERROR(E396/SUMPRODUCT(('Betaald tarief 2023'!$A$2:$A$100000='Betaald percentage 2023'!A396)*'Betaald tarief 2023'!$H$2:$H$100000*'Betaald tarief 2023'!$O$2:$O$100000),0)</f>
        <v>0</v>
      </c>
      <c r="E396" s="42">
        <f>SUMIFS('Betaald tarief 2023'!G:G,'Betaald tarief 2023'!A:A,'Betaald percentage 2023'!A396)</f>
        <v>0</v>
      </c>
      <c r="F396" s="42">
        <f>SUMIFS('Betaald tarief 2023'!Q:Q,'Betaald tarief 2023'!A:A,'Betaald percentage 2023'!A396)</f>
        <v>0</v>
      </c>
      <c r="G396">
        <f>IFERROR(INDEX(Correcties!B:B,MATCH('Betaald percentage 2023'!A396,Correcties!A:A,0)),"")</f>
        <v>0</v>
      </c>
    </row>
    <row r="397" spans="1:7" x14ac:dyDescent="0.25">
      <c r="A397" s="45"/>
      <c r="B397" s="39" t="str">
        <f>IFERROR(INDEX('Betaald tarief 2023'!B:B,MATCH('Betaald percentage 2023'!A397,'Betaald tarief 2023'!A:A,0)),"")</f>
        <v/>
      </c>
      <c r="C397" s="39" t="str">
        <f>IFERROR(INDEX('Betaald tarief 2023'!C:C,MATCH('Betaald percentage 2023'!A397,'Betaald tarief 2023'!A:A,0)),"")</f>
        <v/>
      </c>
      <c r="D397" s="41" cm="1">
        <f t="array" ref="D397">IFERROR(E397/SUMPRODUCT(('Betaald tarief 2023'!$A$2:$A$100000='Betaald percentage 2023'!A397)*'Betaald tarief 2023'!$H$2:$H$100000*'Betaald tarief 2023'!$O$2:$O$100000),0)</f>
        <v>0</v>
      </c>
      <c r="E397" s="42">
        <f>SUMIFS('Betaald tarief 2023'!G:G,'Betaald tarief 2023'!A:A,'Betaald percentage 2023'!A397)</f>
        <v>0</v>
      </c>
      <c r="F397" s="42">
        <f>SUMIFS('Betaald tarief 2023'!Q:Q,'Betaald tarief 2023'!A:A,'Betaald percentage 2023'!A397)</f>
        <v>0</v>
      </c>
      <c r="G397">
        <f>IFERROR(INDEX(Correcties!B:B,MATCH('Betaald percentage 2023'!A397,Correcties!A:A,0)),"")</f>
        <v>0</v>
      </c>
    </row>
    <row r="398" spans="1:7" x14ac:dyDescent="0.25">
      <c r="A398" s="45"/>
      <c r="B398" s="39" t="str">
        <f>IFERROR(INDEX('Betaald tarief 2023'!B:B,MATCH('Betaald percentage 2023'!A398,'Betaald tarief 2023'!A:A,0)),"")</f>
        <v/>
      </c>
      <c r="C398" s="39" t="str">
        <f>IFERROR(INDEX('Betaald tarief 2023'!C:C,MATCH('Betaald percentage 2023'!A398,'Betaald tarief 2023'!A:A,0)),"")</f>
        <v/>
      </c>
      <c r="D398" s="41" cm="1">
        <f t="array" ref="D398">IFERROR(E398/SUMPRODUCT(('Betaald tarief 2023'!$A$2:$A$100000='Betaald percentage 2023'!A398)*'Betaald tarief 2023'!$H$2:$H$100000*'Betaald tarief 2023'!$O$2:$O$100000),0)</f>
        <v>0</v>
      </c>
      <c r="E398" s="42">
        <f>SUMIFS('Betaald tarief 2023'!G:G,'Betaald tarief 2023'!A:A,'Betaald percentage 2023'!A398)</f>
        <v>0</v>
      </c>
      <c r="F398" s="42">
        <f>SUMIFS('Betaald tarief 2023'!Q:Q,'Betaald tarief 2023'!A:A,'Betaald percentage 2023'!A398)</f>
        <v>0</v>
      </c>
      <c r="G398">
        <f>IFERROR(INDEX(Correcties!B:B,MATCH('Betaald percentage 2023'!A398,Correcties!A:A,0)),"")</f>
        <v>0</v>
      </c>
    </row>
    <row r="399" spans="1:7" x14ac:dyDescent="0.25">
      <c r="A399" s="45"/>
      <c r="B399" s="39" t="str">
        <f>IFERROR(INDEX('Betaald tarief 2023'!B:B,MATCH('Betaald percentage 2023'!A399,'Betaald tarief 2023'!A:A,0)),"")</f>
        <v/>
      </c>
      <c r="C399" s="39" t="str">
        <f>IFERROR(INDEX('Betaald tarief 2023'!C:C,MATCH('Betaald percentage 2023'!A399,'Betaald tarief 2023'!A:A,0)),"")</f>
        <v/>
      </c>
      <c r="D399" s="41" cm="1">
        <f t="array" ref="D399">IFERROR(E399/SUMPRODUCT(('Betaald tarief 2023'!$A$2:$A$100000='Betaald percentage 2023'!A399)*'Betaald tarief 2023'!$H$2:$H$100000*'Betaald tarief 2023'!$O$2:$O$100000),0)</f>
        <v>0</v>
      </c>
      <c r="E399" s="42">
        <f>SUMIFS('Betaald tarief 2023'!G:G,'Betaald tarief 2023'!A:A,'Betaald percentage 2023'!A399)</f>
        <v>0</v>
      </c>
      <c r="F399" s="42">
        <f>SUMIFS('Betaald tarief 2023'!Q:Q,'Betaald tarief 2023'!A:A,'Betaald percentage 2023'!A399)</f>
        <v>0</v>
      </c>
      <c r="G399">
        <f>IFERROR(INDEX(Correcties!B:B,MATCH('Betaald percentage 2023'!A399,Correcties!A:A,0)),"")</f>
        <v>0</v>
      </c>
    </row>
    <row r="400" spans="1:7" x14ac:dyDescent="0.25">
      <c r="A400" s="45"/>
      <c r="B400" s="39" t="str">
        <f>IFERROR(INDEX('Betaald tarief 2023'!B:B,MATCH('Betaald percentage 2023'!A400,'Betaald tarief 2023'!A:A,0)),"")</f>
        <v/>
      </c>
      <c r="C400" s="39" t="str">
        <f>IFERROR(INDEX('Betaald tarief 2023'!C:C,MATCH('Betaald percentage 2023'!A400,'Betaald tarief 2023'!A:A,0)),"")</f>
        <v/>
      </c>
      <c r="D400" s="41" cm="1">
        <f t="array" ref="D400">IFERROR(E400/SUMPRODUCT(('Betaald tarief 2023'!$A$2:$A$100000='Betaald percentage 2023'!A400)*'Betaald tarief 2023'!$H$2:$H$100000*'Betaald tarief 2023'!$O$2:$O$100000),0)</f>
        <v>0</v>
      </c>
      <c r="E400" s="42">
        <f>SUMIFS('Betaald tarief 2023'!G:G,'Betaald tarief 2023'!A:A,'Betaald percentage 2023'!A400)</f>
        <v>0</v>
      </c>
      <c r="F400" s="42">
        <f>SUMIFS('Betaald tarief 2023'!Q:Q,'Betaald tarief 2023'!A:A,'Betaald percentage 2023'!A400)</f>
        <v>0</v>
      </c>
      <c r="G400">
        <f>IFERROR(INDEX(Correcties!B:B,MATCH('Betaald percentage 2023'!A400,Correcties!A:A,0)),"")</f>
        <v>0</v>
      </c>
    </row>
    <row r="401" spans="1:7" x14ac:dyDescent="0.25">
      <c r="A401" s="45"/>
      <c r="B401" s="39" t="str">
        <f>IFERROR(INDEX('Betaald tarief 2023'!B:B,MATCH('Betaald percentage 2023'!A401,'Betaald tarief 2023'!A:A,0)),"")</f>
        <v/>
      </c>
      <c r="C401" s="39" t="str">
        <f>IFERROR(INDEX('Betaald tarief 2023'!C:C,MATCH('Betaald percentage 2023'!A401,'Betaald tarief 2023'!A:A,0)),"")</f>
        <v/>
      </c>
      <c r="D401" s="41" cm="1">
        <f t="array" ref="D401">IFERROR(E401/SUMPRODUCT(('Betaald tarief 2023'!$A$2:$A$100000='Betaald percentage 2023'!A401)*'Betaald tarief 2023'!$H$2:$H$100000*'Betaald tarief 2023'!$O$2:$O$100000),0)</f>
        <v>0</v>
      </c>
      <c r="E401" s="42">
        <f>SUMIFS('Betaald tarief 2023'!G:G,'Betaald tarief 2023'!A:A,'Betaald percentage 2023'!A401)</f>
        <v>0</v>
      </c>
      <c r="F401" s="42">
        <f>SUMIFS('Betaald tarief 2023'!Q:Q,'Betaald tarief 2023'!A:A,'Betaald percentage 2023'!A401)</f>
        <v>0</v>
      </c>
      <c r="G401">
        <f>IFERROR(INDEX(Correcties!B:B,MATCH('Betaald percentage 2023'!A401,Correcties!A:A,0)),"")</f>
        <v>0</v>
      </c>
    </row>
    <row r="402" spans="1:7" x14ac:dyDescent="0.25">
      <c r="A402" s="45"/>
      <c r="B402" s="39" t="str">
        <f>IFERROR(INDEX('Betaald tarief 2023'!B:B,MATCH('Betaald percentage 2023'!A402,'Betaald tarief 2023'!A:A,0)),"")</f>
        <v/>
      </c>
      <c r="C402" s="39" t="str">
        <f>IFERROR(INDEX('Betaald tarief 2023'!C:C,MATCH('Betaald percentage 2023'!A402,'Betaald tarief 2023'!A:A,0)),"")</f>
        <v/>
      </c>
      <c r="D402" s="41" cm="1">
        <f t="array" ref="D402">IFERROR(E402/SUMPRODUCT(('Betaald tarief 2023'!$A$2:$A$100000='Betaald percentage 2023'!A402)*'Betaald tarief 2023'!$H$2:$H$100000*'Betaald tarief 2023'!$O$2:$O$100000),0)</f>
        <v>0</v>
      </c>
      <c r="E402" s="42">
        <f>SUMIFS('Betaald tarief 2023'!G:G,'Betaald tarief 2023'!A:A,'Betaald percentage 2023'!A402)</f>
        <v>0</v>
      </c>
      <c r="F402" s="42">
        <f>SUMIFS('Betaald tarief 2023'!Q:Q,'Betaald tarief 2023'!A:A,'Betaald percentage 2023'!A402)</f>
        <v>0</v>
      </c>
      <c r="G402">
        <f>IFERROR(INDEX(Correcties!B:B,MATCH('Betaald percentage 2023'!A402,Correcties!A:A,0)),"")</f>
        <v>0</v>
      </c>
    </row>
    <row r="403" spans="1:7" x14ac:dyDescent="0.25">
      <c r="A403" s="45"/>
      <c r="B403" s="39" t="str">
        <f>IFERROR(INDEX('Betaald tarief 2023'!B:B,MATCH('Betaald percentage 2023'!A403,'Betaald tarief 2023'!A:A,0)),"")</f>
        <v/>
      </c>
      <c r="C403" s="39" t="str">
        <f>IFERROR(INDEX('Betaald tarief 2023'!C:C,MATCH('Betaald percentage 2023'!A403,'Betaald tarief 2023'!A:A,0)),"")</f>
        <v/>
      </c>
      <c r="D403" s="41" cm="1">
        <f t="array" ref="D403">IFERROR(E403/SUMPRODUCT(('Betaald tarief 2023'!$A$2:$A$100000='Betaald percentage 2023'!A403)*'Betaald tarief 2023'!$H$2:$H$100000*'Betaald tarief 2023'!$O$2:$O$100000),0)</f>
        <v>0</v>
      </c>
      <c r="E403" s="42">
        <f>SUMIFS('Betaald tarief 2023'!G:G,'Betaald tarief 2023'!A:A,'Betaald percentage 2023'!A403)</f>
        <v>0</v>
      </c>
      <c r="F403" s="42">
        <f>SUMIFS('Betaald tarief 2023'!Q:Q,'Betaald tarief 2023'!A:A,'Betaald percentage 2023'!A403)</f>
        <v>0</v>
      </c>
      <c r="G403">
        <f>IFERROR(INDEX(Correcties!B:B,MATCH('Betaald percentage 2023'!A403,Correcties!A:A,0)),"")</f>
        <v>0</v>
      </c>
    </row>
    <row r="404" spans="1:7" x14ac:dyDescent="0.25">
      <c r="A404" s="45"/>
      <c r="B404" s="39" t="str">
        <f>IFERROR(INDEX('Betaald tarief 2023'!B:B,MATCH('Betaald percentage 2023'!A404,'Betaald tarief 2023'!A:A,0)),"")</f>
        <v/>
      </c>
      <c r="C404" s="39" t="str">
        <f>IFERROR(INDEX('Betaald tarief 2023'!C:C,MATCH('Betaald percentage 2023'!A404,'Betaald tarief 2023'!A:A,0)),"")</f>
        <v/>
      </c>
      <c r="D404" s="41" cm="1">
        <f t="array" ref="D404">IFERROR(E404/SUMPRODUCT(('Betaald tarief 2023'!$A$2:$A$100000='Betaald percentage 2023'!A404)*'Betaald tarief 2023'!$H$2:$H$100000*'Betaald tarief 2023'!$O$2:$O$100000),0)</f>
        <v>0</v>
      </c>
      <c r="E404" s="42">
        <f>SUMIFS('Betaald tarief 2023'!G:G,'Betaald tarief 2023'!A:A,'Betaald percentage 2023'!A404)</f>
        <v>0</v>
      </c>
      <c r="F404" s="42">
        <f>SUMIFS('Betaald tarief 2023'!Q:Q,'Betaald tarief 2023'!A:A,'Betaald percentage 2023'!A404)</f>
        <v>0</v>
      </c>
      <c r="G404">
        <f>IFERROR(INDEX(Correcties!B:B,MATCH('Betaald percentage 2023'!A404,Correcties!A:A,0)),"")</f>
        <v>0</v>
      </c>
    </row>
    <row r="405" spans="1:7" x14ac:dyDescent="0.25">
      <c r="A405" s="45"/>
      <c r="B405" s="39" t="str">
        <f>IFERROR(INDEX('Betaald tarief 2023'!B:B,MATCH('Betaald percentage 2023'!A405,'Betaald tarief 2023'!A:A,0)),"")</f>
        <v/>
      </c>
      <c r="C405" s="39" t="str">
        <f>IFERROR(INDEX('Betaald tarief 2023'!C:C,MATCH('Betaald percentage 2023'!A405,'Betaald tarief 2023'!A:A,0)),"")</f>
        <v/>
      </c>
      <c r="D405" s="41" cm="1">
        <f t="array" ref="D405">IFERROR(E405/SUMPRODUCT(('Betaald tarief 2023'!$A$2:$A$100000='Betaald percentage 2023'!A405)*'Betaald tarief 2023'!$H$2:$H$100000*'Betaald tarief 2023'!$O$2:$O$100000),0)</f>
        <v>0</v>
      </c>
      <c r="E405" s="42">
        <f>SUMIFS('Betaald tarief 2023'!G:G,'Betaald tarief 2023'!A:A,'Betaald percentage 2023'!A405)</f>
        <v>0</v>
      </c>
      <c r="F405" s="42">
        <f>SUMIFS('Betaald tarief 2023'!Q:Q,'Betaald tarief 2023'!A:A,'Betaald percentage 2023'!A405)</f>
        <v>0</v>
      </c>
      <c r="G405">
        <f>IFERROR(INDEX(Correcties!B:B,MATCH('Betaald percentage 2023'!A405,Correcties!A:A,0)),"")</f>
        <v>0</v>
      </c>
    </row>
    <row r="406" spans="1:7" x14ac:dyDescent="0.25">
      <c r="A406" s="45"/>
      <c r="B406" s="39" t="str">
        <f>IFERROR(INDEX('Betaald tarief 2023'!B:B,MATCH('Betaald percentage 2023'!A406,'Betaald tarief 2023'!A:A,0)),"")</f>
        <v/>
      </c>
      <c r="C406" s="39" t="str">
        <f>IFERROR(INDEX('Betaald tarief 2023'!C:C,MATCH('Betaald percentage 2023'!A406,'Betaald tarief 2023'!A:A,0)),"")</f>
        <v/>
      </c>
      <c r="D406" s="41" cm="1">
        <f t="array" ref="D406">IFERROR(E406/SUMPRODUCT(('Betaald tarief 2023'!$A$2:$A$100000='Betaald percentage 2023'!A406)*'Betaald tarief 2023'!$H$2:$H$100000*'Betaald tarief 2023'!$O$2:$O$100000),0)</f>
        <v>0</v>
      </c>
      <c r="E406" s="42">
        <f>SUMIFS('Betaald tarief 2023'!G:G,'Betaald tarief 2023'!A:A,'Betaald percentage 2023'!A406)</f>
        <v>0</v>
      </c>
      <c r="F406" s="42">
        <f>SUMIFS('Betaald tarief 2023'!Q:Q,'Betaald tarief 2023'!A:A,'Betaald percentage 2023'!A406)</f>
        <v>0</v>
      </c>
      <c r="G406">
        <f>IFERROR(INDEX(Correcties!B:B,MATCH('Betaald percentage 2023'!A406,Correcties!A:A,0)),"")</f>
        <v>0</v>
      </c>
    </row>
    <row r="407" spans="1:7" x14ac:dyDescent="0.25">
      <c r="A407" s="45"/>
      <c r="B407" s="39" t="str">
        <f>IFERROR(INDEX('Betaald tarief 2023'!B:B,MATCH('Betaald percentage 2023'!A407,'Betaald tarief 2023'!A:A,0)),"")</f>
        <v/>
      </c>
      <c r="C407" s="39" t="str">
        <f>IFERROR(INDEX('Betaald tarief 2023'!C:C,MATCH('Betaald percentage 2023'!A407,'Betaald tarief 2023'!A:A,0)),"")</f>
        <v/>
      </c>
      <c r="D407" s="41" cm="1">
        <f t="array" ref="D407">IFERROR(E407/SUMPRODUCT(('Betaald tarief 2023'!$A$2:$A$100000='Betaald percentage 2023'!A407)*'Betaald tarief 2023'!$H$2:$H$100000*'Betaald tarief 2023'!$O$2:$O$100000),0)</f>
        <v>0</v>
      </c>
      <c r="E407" s="42">
        <f>SUMIFS('Betaald tarief 2023'!G:G,'Betaald tarief 2023'!A:A,'Betaald percentage 2023'!A407)</f>
        <v>0</v>
      </c>
      <c r="F407" s="42">
        <f>SUMIFS('Betaald tarief 2023'!Q:Q,'Betaald tarief 2023'!A:A,'Betaald percentage 2023'!A407)</f>
        <v>0</v>
      </c>
      <c r="G407">
        <f>IFERROR(INDEX(Correcties!B:B,MATCH('Betaald percentage 2023'!A407,Correcties!A:A,0)),"")</f>
        <v>0</v>
      </c>
    </row>
    <row r="408" spans="1:7" x14ac:dyDescent="0.25">
      <c r="A408" s="45"/>
      <c r="B408" s="39" t="str">
        <f>IFERROR(INDEX('Betaald tarief 2023'!B:B,MATCH('Betaald percentage 2023'!A408,'Betaald tarief 2023'!A:A,0)),"")</f>
        <v/>
      </c>
      <c r="C408" s="39" t="str">
        <f>IFERROR(INDEX('Betaald tarief 2023'!C:C,MATCH('Betaald percentage 2023'!A408,'Betaald tarief 2023'!A:A,0)),"")</f>
        <v/>
      </c>
      <c r="D408" s="41" cm="1">
        <f t="array" ref="D408">IFERROR(E408/SUMPRODUCT(('Betaald tarief 2023'!$A$2:$A$100000='Betaald percentage 2023'!A408)*'Betaald tarief 2023'!$H$2:$H$100000*'Betaald tarief 2023'!$O$2:$O$100000),0)</f>
        <v>0</v>
      </c>
      <c r="E408" s="42">
        <f>SUMIFS('Betaald tarief 2023'!G:G,'Betaald tarief 2023'!A:A,'Betaald percentage 2023'!A408)</f>
        <v>0</v>
      </c>
      <c r="F408" s="42">
        <f>SUMIFS('Betaald tarief 2023'!Q:Q,'Betaald tarief 2023'!A:A,'Betaald percentage 2023'!A408)</f>
        <v>0</v>
      </c>
      <c r="G408">
        <f>IFERROR(INDEX(Correcties!B:B,MATCH('Betaald percentage 2023'!A408,Correcties!A:A,0)),"")</f>
        <v>0</v>
      </c>
    </row>
    <row r="409" spans="1:7" x14ac:dyDescent="0.25">
      <c r="A409" s="45"/>
      <c r="B409" s="39" t="str">
        <f>IFERROR(INDEX('Betaald tarief 2023'!B:B,MATCH('Betaald percentage 2023'!A409,'Betaald tarief 2023'!A:A,0)),"")</f>
        <v/>
      </c>
      <c r="C409" s="39" t="str">
        <f>IFERROR(INDEX('Betaald tarief 2023'!C:C,MATCH('Betaald percentage 2023'!A409,'Betaald tarief 2023'!A:A,0)),"")</f>
        <v/>
      </c>
      <c r="D409" s="41" cm="1">
        <f t="array" ref="D409">IFERROR(E409/SUMPRODUCT(('Betaald tarief 2023'!$A$2:$A$100000='Betaald percentage 2023'!A409)*'Betaald tarief 2023'!$H$2:$H$100000*'Betaald tarief 2023'!$O$2:$O$100000),0)</f>
        <v>0</v>
      </c>
      <c r="E409" s="42">
        <f>SUMIFS('Betaald tarief 2023'!G:G,'Betaald tarief 2023'!A:A,'Betaald percentage 2023'!A409)</f>
        <v>0</v>
      </c>
      <c r="F409" s="42">
        <f>SUMIFS('Betaald tarief 2023'!Q:Q,'Betaald tarief 2023'!A:A,'Betaald percentage 2023'!A409)</f>
        <v>0</v>
      </c>
      <c r="G409">
        <f>IFERROR(INDEX(Correcties!B:B,MATCH('Betaald percentage 2023'!A409,Correcties!A:A,0)),"")</f>
        <v>0</v>
      </c>
    </row>
    <row r="410" spans="1:7" x14ac:dyDescent="0.25">
      <c r="A410" s="45"/>
      <c r="B410" s="39" t="str">
        <f>IFERROR(INDEX('Betaald tarief 2023'!B:B,MATCH('Betaald percentage 2023'!A410,'Betaald tarief 2023'!A:A,0)),"")</f>
        <v/>
      </c>
      <c r="C410" s="39" t="str">
        <f>IFERROR(INDEX('Betaald tarief 2023'!C:C,MATCH('Betaald percentage 2023'!A410,'Betaald tarief 2023'!A:A,0)),"")</f>
        <v/>
      </c>
      <c r="D410" s="41" cm="1">
        <f t="array" ref="D410">IFERROR(E410/SUMPRODUCT(('Betaald tarief 2023'!$A$2:$A$100000='Betaald percentage 2023'!A410)*'Betaald tarief 2023'!$H$2:$H$100000*'Betaald tarief 2023'!$O$2:$O$100000),0)</f>
        <v>0</v>
      </c>
      <c r="E410" s="42">
        <f>SUMIFS('Betaald tarief 2023'!G:G,'Betaald tarief 2023'!A:A,'Betaald percentage 2023'!A410)</f>
        <v>0</v>
      </c>
      <c r="F410" s="42">
        <f>SUMIFS('Betaald tarief 2023'!Q:Q,'Betaald tarief 2023'!A:A,'Betaald percentage 2023'!A410)</f>
        <v>0</v>
      </c>
      <c r="G410">
        <f>IFERROR(INDEX(Correcties!B:B,MATCH('Betaald percentage 2023'!A410,Correcties!A:A,0)),"")</f>
        <v>0</v>
      </c>
    </row>
    <row r="411" spans="1:7" x14ac:dyDescent="0.25">
      <c r="A411" s="45"/>
      <c r="B411" s="39" t="str">
        <f>IFERROR(INDEX('Betaald tarief 2023'!B:B,MATCH('Betaald percentage 2023'!A411,'Betaald tarief 2023'!A:A,0)),"")</f>
        <v/>
      </c>
      <c r="C411" s="39" t="str">
        <f>IFERROR(INDEX('Betaald tarief 2023'!C:C,MATCH('Betaald percentage 2023'!A411,'Betaald tarief 2023'!A:A,0)),"")</f>
        <v/>
      </c>
      <c r="D411" s="41" cm="1">
        <f t="array" ref="D411">IFERROR(E411/SUMPRODUCT(('Betaald tarief 2023'!$A$2:$A$100000='Betaald percentage 2023'!A411)*'Betaald tarief 2023'!$H$2:$H$100000*'Betaald tarief 2023'!$O$2:$O$100000),0)</f>
        <v>0</v>
      </c>
      <c r="E411" s="42">
        <f>SUMIFS('Betaald tarief 2023'!G:G,'Betaald tarief 2023'!A:A,'Betaald percentage 2023'!A411)</f>
        <v>0</v>
      </c>
      <c r="F411" s="42">
        <f>SUMIFS('Betaald tarief 2023'!Q:Q,'Betaald tarief 2023'!A:A,'Betaald percentage 2023'!A411)</f>
        <v>0</v>
      </c>
      <c r="G411">
        <f>IFERROR(INDEX(Correcties!B:B,MATCH('Betaald percentage 2023'!A411,Correcties!A:A,0)),"")</f>
        <v>0</v>
      </c>
    </row>
    <row r="412" spans="1:7" x14ac:dyDescent="0.25">
      <c r="A412" s="45"/>
      <c r="B412" s="39" t="str">
        <f>IFERROR(INDEX('Betaald tarief 2023'!B:B,MATCH('Betaald percentage 2023'!A412,'Betaald tarief 2023'!A:A,0)),"")</f>
        <v/>
      </c>
      <c r="C412" s="39" t="str">
        <f>IFERROR(INDEX('Betaald tarief 2023'!C:C,MATCH('Betaald percentage 2023'!A412,'Betaald tarief 2023'!A:A,0)),"")</f>
        <v/>
      </c>
      <c r="D412" s="41" cm="1">
        <f t="array" ref="D412">IFERROR(E412/SUMPRODUCT(('Betaald tarief 2023'!$A$2:$A$100000='Betaald percentage 2023'!A412)*'Betaald tarief 2023'!$H$2:$H$100000*'Betaald tarief 2023'!$O$2:$O$100000),0)</f>
        <v>0</v>
      </c>
      <c r="E412" s="42">
        <f>SUMIFS('Betaald tarief 2023'!G:G,'Betaald tarief 2023'!A:A,'Betaald percentage 2023'!A412)</f>
        <v>0</v>
      </c>
      <c r="F412" s="42">
        <f>SUMIFS('Betaald tarief 2023'!Q:Q,'Betaald tarief 2023'!A:A,'Betaald percentage 2023'!A412)</f>
        <v>0</v>
      </c>
      <c r="G412">
        <f>IFERROR(INDEX(Correcties!B:B,MATCH('Betaald percentage 2023'!A412,Correcties!A:A,0)),"")</f>
        <v>0</v>
      </c>
    </row>
    <row r="413" spans="1:7" x14ac:dyDescent="0.25">
      <c r="A413" s="45"/>
      <c r="B413" s="39" t="str">
        <f>IFERROR(INDEX('Betaald tarief 2023'!B:B,MATCH('Betaald percentage 2023'!A413,'Betaald tarief 2023'!A:A,0)),"")</f>
        <v/>
      </c>
      <c r="C413" s="39" t="str">
        <f>IFERROR(INDEX('Betaald tarief 2023'!C:C,MATCH('Betaald percentage 2023'!A413,'Betaald tarief 2023'!A:A,0)),"")</f>
        <v/>
      </c>
      <c r="D413" s="41" cm="1">
        <f t="array" ref="D413">IFERROR(E413/SUMPRODUCT(('Betaald tarief 2023'!$A$2:$A$100000='Betaald percentage 2023'!A413)*'Betaald tarief 2023'!$H$2:$H$100000*'Betaald tarief 2023'!$O$2:$O$100000),0)</f>
        <v>0</v>
      </c>
      <c r="E413" s="42">
        <f>SUMIFS('Betaald tarief 2023'!G:G,'Betaald tarief 2023'!A:A,'Betaald percentage 2023'!A413)</f>
        <v>0</v>
      </c>
      <c r="F413" s="42">
        <f>SUMIFS('Betaald tarief 2023'!Q:Q,'Betaald tarief 2023'!A:A,'Betaald percentage 2023'!A413)</f>
        <v>0</v>
      </c>
      <c r="G413">
        <f>IFERROR(INDEX(Correcties!B:B,MATCH('Betaald percentage 2023'!A413,Correcties!A:A,0)),"")</f>
        <v>0</v>
      </c>
    </row>
    <row r="414" spans="1:7" x14ac:dyDescent="0.25">
      <c r="A414" s="45"/>
      <c r="B414" s="39" t="str">
        <f>IFERROR(INDEX('Betaald tarief 2023'!B:B,MATCH('Betaald percentage 2023'!A414,'Betaald tarief 2023'!A:A,0)),"")</f>
        <v/>
      </c>
      <c r="C414" s="39" t="str">
        <f>IFERROR(INDEX('Betaald tarief 2023'!C:C,MATCH('Betaald percentage 2023'!A414,'Betaald tarief 2023'!A:A,0)),"")</f>
        <v/>
      </c>
      <c r="D414" s="41" cm="1">
        <f t="array" ref="D414">IFERROR(E414/SUMPRODUCT(('Betaald tarief 2023'!$A$2:$A$100000='Betaald percentage 2023'!A414)*'Betaald tarief 2023'!$H$2:$H$100000*'Betaald tarief 2023'!$O$2:$O$100000),0)</f>
        <v>0</v>
      </c>
      <c r="E414" s="42">
        <f>SUMIFS('Betaald tarief 2023'!G:G,'Betaald tarief 2023'!A:A,'Betaald percentage 2023'!A414)</f>
        <v>0</v>
      </c>
      <c r="F414" s="42">
        <f>SUMIFS('Betaald tarief 2023'!Q:Q,'Betaald tarief 2023'!A:A,'Betaald percentage 2023'!A414)</f>
        <v>0</v>
      </c>
      <c r="G414">
        <f>IFERROR(INDEX(Correcties!B:B,MATCH('Betaald percentage 2023'!A414,Correcties!A:A,0)),"")</f>
        <v>0</v>
      </c>
    </row>
    <row r="415" spans="1:7" x14ac:dyDescent="0.25">
      <c r="A415" s="45"/>
      <c r="B415" s="39" t="str">
        <f>IFERROR(INDEX('Betaald tarief 2023'!B:B,MATCH('Betaald percentage 2023'!A415,'Betaald tarief 2023'!A:A,0)),"")</f>
        <v/>
      </c>
      <c r="C415" s="39" t="str">
        <f>IFERROR(INDEX('Betaald tarief 2023'!C:C,MATCH('Betaald percentage 2023'!A415,'Betaald tarief 2023'!A:A,0)),"")</f>
        <v/>
      </c>
      <c r="D415" s="41" cm="1">
        <f t="array" ref="D415">IFERROR(E415/SUMPRODUCT(('Betaald tarief 2023'!$A$2:$A$100000='Betaald percentage 2023'!A415)*'Betaald tarief 2023'!$H$2:$H$100000*'Betaald tarief 2023'!$O$2:$O$100000),0)</f>
        <v>0</v>
      </c>
      <c r="E415" s="42">
        <f>SUMIFS('Betaald tarief 2023'!G:G,'Betaald tarief 2023'!A:A,'Betaald percentage 2023'!A415)</f>
        <v>0</v>
      </c>
      <c r="F415" s="42">
        <f>SUMIFS('Betaald tarief 2023'!Q:Q,'Betaald tarief 2023'!A:A,'Betaald percentage 2023'!A415)</f>
        <v>0</v>
      </c>
      <c r="G415">
        <f>IFERROR(INDEX(Correcties!B:B,MATCH('Betaald percentage 2023'!A415,Correcties!A:A,0)),"")</f>
        <v>0</v>
      </c>
    </row>
    <row r="416" spans="1:7" x14ac:dyDescent="0.25">
      <c r="A416" s="45"/>
      <c r="B416" s="39" t="str">
        <f>IFERROR(INDEX('Betaald tarief 2023'!B:B,MATCH('Betaald percentage 2023'!A416,'Betaald tarief 2023'!A:A,0)),"")</f>
        <v/>
      </c>
      <c r="C416" s="39" t="str">
        <f>IFERROR(INDEX('Betaald tarief 2023'!C:C,MATCH('Betaald percentage 2023'!A416,'Betaald tarief 2023'!A:A,0)),"")</f>
        <v/>
      </c>
      <c r="D416" s="41" cm="1">
        <f t="array" ref="D416">IFERROR(E416/SUMPRODUCT(('Betaald tarief 2023'!$A$2:$A$100000='Betaald percentage 2023'!A416)*'Betaald tarief 2023'!$H$2:$H$100000*'Betaald tarief 2023'!$O$2:$O$100000),0)</f>
        <v>0</v>
      </c>
      <c r="E416" s="42">
        <f>SUMIFS('Betaald tarief 2023'!G:G,'Betaald tarief 2023'!A:A,'Betaald percentage 2023'!A416)</f>
        <v>0</v>
      </c>
      <c r="F416" s="42">
        <f>SUMIFS('Betaald tarief 2023'!Q:Q,'Betaald tarief 2023'!A:A,'Betaald percentage 2023'!A416)</f>
        <v>0</v>
      </c>
      <c r="G416">
        <f>IFERROR(INDEX(Correcties!B:B,MATCH('Betaald percentage 2023'!A416,Correcties!A:A,0)),"")</f>
        <v>0</v>
      </c>
    </row>
    <row r="417" spans="1:7" x14ac:dyDescent="0.25">
      <c r="A417" s="45"/>
      <c r="B417" s="39" t="str">
        <f>IFERROR(INDEX('Betaald tarief 2023'!B:B,MATCH('Betaald percentage 2023'!A417,'Betaald tarief 2023'!A:A,0)),"")</f>
        <v/>
      </c>
      <c r="C417" s="39" t="str">
        <f>IFERROR(INDEX('Betaald tarief 2023'!C:C,MATCH('Betaald percentage 2023'!A417,'Betaald tarief 2023'!A:A,0)),"")</f>
        <v/>
      </c>
      <c r="D417" s="41" cm="1">
        <f t="array" ref="D417">IFERROR(E417/SUMPRODUCT(('Betaald tarief 2023'!$A$2:$A$100000='Betaald percentage 2023'!A417)*'Betaald tarief 2023'!$H$2:$H$100000*'Betaald tarief 2023'!$O$2:$O$100000),0)</f>
        <v>0</v>
      </c>
      <c r="E417" s="42">
        <f>SUMIFS('Betaald tarief 2023'!G:G,'Betaald tarief 2023'!A:A,'Betaald percentage 2023'!A417)</f>
        <v>0</v>
      </c>
      <c r="F417" s="42">
        <f>SUMIFS('Betaald tarief 2023'!Q:Q,'Betaald tarief 2023'!A:A,'Betaald percentage 2023'!A417)</f>
        <v>0</v>
      </c>
      <c r="G417">
        <f>IFERROR(INDEX(Correcties!B:B,MATCH('Betaald percentage 2023'!A417,Correcties!A:A,0)),"")</f>
        <v>0</v>
      </c>
    </row>
    <row r="418" spans="1:7" x14ac:dyDescent="0.25">
      <c r="A418" s="45"/>
      <c r="B418" s="39" t="str">
        <f>IFERROR(INDEX('Betaald tarief 2023'!B:B,MATCH('Betaald percentage 2023'!A418,'Betaald tarief 2023'!A:A,0)),"")</f>
        <v/>
      </c>
      <c r="C418" s="39" t="str">
        <f>IFERROR(INDEX('Betaald tarief 2023'!C:C,MATCH('Betaald percentage 2023'!A418,'Betaald tarief 2023'!A:A,0)),"")</f>
        <v/>
      </c>
      <c r="D418" s="41" cm="1">
        <f t="array" ref="D418">IFERROR(E418/SUMPRODUCT(('Betaald tarief 2023'!$A$2:$A$100000='Betaald percentage 2023'!A418)*'Betaald tarief 2023'!$H$2:$H$100000*'Betaald tarief 2023'!$O$2:$O$100000),0)</f>
        <v>0</v>
      </c>
      <c r="E418" s="42">
        <f>SUMIFS('Betaald tarief 2023'!G:G,'Betaald tarief 2023'!A:A,'Betaald percentage 2023'!A418)</f>
        <v>0</v>
      </c>
      <c r="F418" s="42">
        <f>SUMIFS('Betaald tarief 2023'!Q:Q,'Betaald tarief 2023'!A:A,'Betaald percentage 2023'!A418)</f>
        <v>0</v>
      </c>
      <c r="G418">
        <f>IFERROR(INDEX(Correcties!B:B,MATCH('Betaald percentage 2023'!A418,Correcties!A:A,0)),"")</f>
        <v>0</v>
      </c>
    </row>
    <row r="419" spans="1:7" x14ac:dyDescent="0.25">
      <c r="A419" s="45"/>
      <c r="B419" s="39" t="str">
        <f>IFERROR(INDEX('Betaald tarief 2023'!B:B,MATCH('Betaald percentage 2023'!A419,'Betaald tarief 2023'!A:A,0)),"")</f>
        <v/>
      </c>
      <c r="C419" s="39" t="str">
        <f>IFERROR(INDEX('Betaald tarief 2023'!C:C,MATCH('Betaald percentage 2023'!A419,'Betaald tarief 2023'!A:A,0)),"")</f>
        <v/>
      </c>
      <c r="D419" s="41" cm="1">
        <f t="array" ref="D419">IFERROR(E419/SUMPRODUCT(('Betaald tarief 2023'!$A$2:$A$100000='Betaald percentage 2023'!A419)*'Betaald tarief 2023'!$H$2:$H$100000*'Betaald tarief 2023'!$O$2:$O$100000),0)</f>
        <v>0</v>
      </c>
      <c r="E419" s="42">
        <f>SUMIFS('Betaald tarief 2023'!G:G,'Betaald tarief 2023'!A:A,'Betaald percentage 2023'!A419)</f>
        <v>0</v>
      </c>
      <c r="F419" s="42">
        <f>SUMIFS('Betaald tarief 2023'!Q:Q,'Betaald tarief 2023'!A:A,'Betaald percentage 2023'!A419)</f>
        <v>0</v>
      </c>
      <c r="G419">
        <f>IFERROR(INDEX(Correcties!B:B,MATCH('Betaald percentage 2023'!A419,Correcties!A:A,0)),"")</f>
        <v>0</v>
      </c>
    </row>
    <row r="420" spans="1:7" x14ac:dyDescent="0.25">
      <c r="A420" s="45"/>
      <c r="B420" s="39" t="str">
        <f>IFERROR(INDEX('Betaald tarief 2023'!B:B,MATCH('Betaald percentage 2023'!A420,'Betaald tarief 2023'!A:A,0)),"")</f>
        <v/>
      </c>
      <c r="C420" s="39" t="str">
        <f>IFERROR(INDEX('Betaald tarief 2023'!C:C,MATCH('Betaald percentage 2023'!A420,'Betaald tarief 2023'!A:A,0)),"")</f>
        <v/>
      </c>
      <c r="D420" s="41" cm="1">
        <f t="array" ref="D420">IFERROR(E420/SUMPRODUCT(('Betaald tarief 2023'!$A$2:$A$100000='Betaald percentage 2023'!A420)*'Betaald tarief 2023'!$H$2:$H$100000*'Betaald tarief 2023'!$O$2:$O$100000),0)</f>
        <v>0</v>
      </c>
      <c r="E420" s="42">
        <f>SUMIFS('Betaald tarief 2023'!G:G,'Betaald tarief 2023'!A:A,'Betaald percentage 2023'!A420)</f>
        <v>0</v>
      </c>
      <c r="F420" s="42">
        <f>SUMIFS('Betaald tarief 2023'!Q:Q,'Betaald tarief 2023'!A:A,'Betaald percentage 2023'!A420)</f>
        <v>0</v>
      </c>
      <c r="G420">
        <f>IFERROR(INDEX(Correcties!B:B,MATCH('Betaald percentage 2023'!A420,Correcties!A:A,0)),"")</f>
        <v>0</v>
      </c>
    </row>
    <row r="421" spans="1:7" x14ac:dyDescent="0.25">
      <c r="A421" s="45"/>
      <c r="B421" s="39" t="str">
        <f>IFERROR(INDEX('Betaald tarief 2023'!B:B,MATCH('Betaald percentage 2023'!A421,'Betaald tarief 2023'!A:A,0)),"")</f>
        <v/>
      </c>
      <c r="C421" s="39" t="str">
        <f>IFERROR(INDEX('Betaald tarief 2023'!C:C,MATCH('Betaald percentage 2023'!A421,'Betaald tarief 2023'!A:A,0)),"")</f>
        <v/>
      </c>
      <c r="D421" s="41" cm="1">
        <f t="array" ref="D421">IFERROR(E421/SUMPRODUCT(('Betaald tarief 2023'!$A$2:$A$100000='Betaald percentage 2023'!A421)*'Betaald tarief 2023'!$H$2:$H$100000*'Betaald tarief 2023'!$O$2:$O$100000),0)</f>
        <v>0</v>
      </c>
      <c r="E421" s="42">
        <f>SUMIFS('Betaald tarief 2023'!G:G,'Betaald tarief 2023'!A:A,'Betaald percentage 2023'!A421)</f>
        <v>0</v>
      </c>
      <c r="F421" s="42">
        <f>SUMIFS('Betaald tarief 2023'!Q:Q,'Betaald tarief 2023'!A:A,'Betaald percentage 2023'!A421)</f>
        <v>0</v>
      </c>
      <c r="G421">
        <f>IFERROR(INDEX(Correcties!B:B,MATCH('Betaald percentage 2023'!A421,Correcties!A:A,0)),"")</f>
        <v>0</v>
      </c>
    </row>
    <row r="422" spans="1:7" x14ac:dyDescent="0.25">
      <c r="A422" s="45"/>
      <c r="B422" s="39" t="str">
        <f>IFERROR(INDEX('Betaald tarief 2023'!B:B,MATCH('Betaald percentage 2023'!A422,'Betaald tarief 2023'!A:A,0)),"")</f>
        <v/>
      </c>
      <c r="C422" s="39" t="str">
        <f>IFERROR(INDEX('Betaald tarief 2023'!C:C,MATCH('Betaald percentage 2023'!A422,'Betaald tarief 2023'!A:A,0)),"")</f>
        <v/>
      </c>
      <c r="D422" s="41" cm="1">
        <f t="array" ref="D422">IFERROR(E422/SUMPRODUCT(('Betaald tarief 2023'!$A$2:$A$100000='Betaald percentage 2023'!A422)*'Betaald tarief 2023'!$H$2:$H$100000*'Betaald tarief 2023'!$O$2:$O$100000),0)</f>
        <v>0</v>
      </c>
      <c r="E422" s="42">
        <f>SUMIFS('Betaald tarief 2023'!G:G,'Betaald tarief 2023'!A:A,'Betaald percentage 2023'!A422)</f>
        <v>0</v>
      </c>
      <c r="F422" s="42">
        <f>SUMIFS('Betaald tarief 2023'!Q:Q,'Betaald tarief 2023'!A:A,'Betaald percentage 2023'!A422)</f>
        <v>0</v>
      </c>
      <c r="G422">
        <f>IFERROR(INDEX(Correcties!B:B,MATCH('Betaald percentage 2023'!A422,Correcties!A:A,0)),"")</f>
        <v>0</v>
      </c>
    </row>
    <row r="423" spans="1:7" x14ac:dyDescent="0.25">
      <c r="A423" s="45"/>
      <c r="B423" s="39" t="str">
        <f>IFERROR(INDEX('Betaald tarief 2023'!B:B,MATCH('Betaald percentage 2023'!A423,'Betaald tarief 2023'!A:A,0)),"")</f>
        <v/>
      </c>
      <c r="C423" s="39" t="str">
        <f>IFERROR(INDEX('Betaald tarief 2023'!C:C,MATCH('Betaald percentage 2023'!A423,'Betaald tarief 2023'!A:A,0)),"")</f>
        <v/>
      </c>
      <c r="D423" s="41" cm="1">
        <f t="array" ref="D423">IFERROR(E423/SUMPRODUCT(('Betaald tarief 2023'!$A$2:$A$100000='Betaald percentage 2023'!A423)*'Betaald tarief 2023'!$H$2:$H$100000*'Betaald tarief 2023'!$O$2:$O$100000),0)</f>
        <v>0</v>
      </c>
      <c r="E423" s="42">
        <f>SUMIFS('Betaald tarief 2023'!G:G,'Betaald tarief 2023'!A:A,'Betaald percentage 2023'!A423)</f>
        <v>0</v>
      </c>
      <c r="F423" s="42">
        <f>SUMIFS('Betaald tarief 2023'!Q:Q,'Betaald tarief 2023'!A:A,'Betaald percentage 2023'!A423)</f>
        <v>0</v>
      </c>
      <c r="G423">
        <f>IFERROR(INDEX(Correcties!B:B,MATCH('Betaald percentage 2023'!A423,Correcties!A:A,0)),"")</f>
        <v>0</v>
      </c>
    </row>
    <row r="424" spans="1:7" x14ac:dyDescent="0.25">
      <c r="A424" s="45"/>
      <c r="B424" s="39" t="str">
        <f>IFERROR(INDEX('Betaald tarief 2023'!B:B,MATCH('Betaald percentage 2023'!A424,'Betaald tarief 2023'!A:A,0)),"")</f>
        <v/>
      </c>
      <c r="C424" s="39" t="str">
        <f>IFERROR(INDEX('Betaald tarief 2023'!C:C,MATCH('Betaald percentage 2023'!A424,'Betaald tarief 2023'!A:A,0)),"")</f>
        <v/>
      </c>
      <c r="D424" s="41" cm="1">
        <f t="array" ref="D424">IFERROR(E424/SUMPRODUCT(('Betaald tarief 2023'!$A$2:$A$100000='Betaald percentage 2023'!A424)*'Betaald tarief 2023'!$H$2:$H$100000*'Betaald tarief 2023'!$O$2:$O$100000),0)</f>
        <v>0</v>
      </c>
      <c r="E424" s="42">
        <f>SUMIFS('Betaald tarief 2023'!G:G,'Betaald tarief 2023'!A:A,'Betaald percentage 2023'!A424)</f>
        <v>0</v>
      </c>
      <c r="F424" s="42">
        <f>SUMIFS('Betaald tarief 2023'!Q:Q,'Betaald tarief 2023'!A:A,'Betaald percentage 2023'!A424)</f>
        <v>0</v>
      </c>
      <c r="G424">
        <f>IFERROR(INDEX(Correcties!B:B,MATCH('Betaald percentage 2023'!A424,Correcties!A:A,0)),"")</f>
        <v>0</v>
      </c>
    </row>
    <row r="425" spans="1:7" x14ac:dyDescent="0.25">
      <c r="A425" s="45"/>
      <c r="B425" s="39" t="str">
        <f>IFERROR(INDEX('Betaald tarief 2023'!B:B,MATCH('Betaald percentage 2023'!A425,'Betaald tarief 2023'!A:A,0)),"")</f>
        <v/>
      </c>
      <c r="C425" s="39" t="str">
        <f>IFERROR(INDEX('Betaald tarief 2023'!C:C,MATCH('Betaald percentage 2023'!A425,'Betaald tarief 2023'!A:A,0)),"")</f>
        <v/>
      </c>
      <c r="D425" s="41" cm="1">
        <f t="array" ref="D425">IFERROR(E425/SUMPRODUCT(('Betaald tarief 2023'!$A$2:$A$100000='Betaald percentage 2023'!A425)*'Betaald tarief 2023'!$H$2:$H$100000*'Betaald tarief 2023'!$O$2:$O$100000),0)</f>
        <v>0</v>
      </c>
      <c r="E425" s="42">
        <f>SUMIFS('Betaald tarief 2023'!G:G,'Betaald tarief 2023'!A:A,'Betaald percentage 2023'!A425)</f>
        <v>0</v>
      </c>
      <c r="F425" s="42">
        <f>SUMIFS('Betaald tarief 2023'!Q:Q,'Betaald tarief 2023'!A:A,'Betaald percentage 2023'!A425)</f>
        <v>0</v>
      </c>
      <c r="G425">
        <f>IFERROR(INDEX(Correcties!B:B,MATCH('Betaald percentage 2023'!A425,Correcties!A:A,0)),"")</f>
        <v>0</v>
      </c>
    </row>
    <row r="426" spans="1:7" x14ac:dyDescent="0.25">
      <c r="A426" s="45"/>
      <c r="B426" s="39" t="str">
        <f>IFERROR(INDEX('Betaald tarief 2023'!B:B,MATCH('Betaald percentage 2023'!A426,'Betaald tarief 2023'!A:A,0)),"")</f>
        <v/>
      </c>
      <c r="C426" s="39" t="str">
        <f>IFERROR(INDEX('Betaald tarief 2023'!C:C,MATCH('Betaald percentage 2023'!A426,'Betaald tarief 2023'!A:A,0)),"")</f>
        <v/>
      </c>
      <c r="D426" s="41" cm="1">
        <f t="array" ref="D426">IFERROR(E426/SUMPRODUCT(('Betaald tarief 2023'!$A$2:$A$100000='Betaald percentage 2023'!A426)*'Betaald tarief 2023'!$H$2:$H$100000*'Betaald tarief 2023'!$O$2:$O$100000),0)</f>
        <v>0</v>
      </c>
      <c r="E426" s="42">
        <f>SUMIFS('Betaald tarief 2023'!G:G,'Betaald tarief 2023'!A:A,'Betaald percentage 2023'!A426)</f>
        <v>0</v>
      </c>
      <c r="F426" s="42">
        <f>SUMIFS('Betaald tarief 2023'!Q:Q,'Betaald tarief 2023'!A:A,'Betaald percentage 2023'!A426)</f>
        <v>0</v>
      </c>
      <c r="G426">
        <f>IFERROR(INDEX(Correcties!B:B,MATCH('Betaald percentage 2023'!A426,Correcties!A:A,0)),"")</f>
        <v>0</v>
      </c>
    </row>
    <row r="427" spans="1:7" x14ac:dyDescent="0.25">
      <c r="A427" s="45"/>
      <c r="B427" s="39" t="str">
        <f>IFERROR(INDEX('Betaald tarief 2023'!B:B,MATCH('Betaald percentage 2023'!A427,'Betaald tarief 2023'!A:A,0)),"")</f>
        <v/>
      </c>
      <c r="C427" s="39" t="str">
        <f>IFERROR(INDEX('Betaald tarief 2023'!C:C,MATCH('Betaald percentage 2023'!A427,'Betaald tarief 2023'!A:A,0)),"")</f>
        <v/>
      </c>
      <c r="D427" s="41" cm="1">
        <f t="array" ref="D427">IFERROR(E427/SUMPRODUCT(('Betaald tarief 2023'!$A$2:$A$100000='Betaald percentage 2023'!A427)*'Betaald tarief 2023'!$H$2:$H$100000*'Betaald tarief 2023'!$O$2:$O$100000),0)</f>
        <v>0</v>
      </c>
      <c r="E427" s="42">
        <f>SUMIFS('Betaald tarief 2023'!G:G,'Betaald tarief 2023'!A:A,'Betaald percentage 2023'!A427)</f>
        <v>0</v>
      </c>
      <c r="F427" s="42">
        <f>SUMIFS('Betaald tarief 2023'!Q:Q,'Betaald tarief 2023'!A:A,'Betaald percentage 2023'!A427)</f>
        <v>0</v>
      </c>
      <c r="G427">
        <f>IFERROR(INDEX(Correcties!B:B,MATCH('Betaald percentage 2023'!A427,Correcties!A:A,0)),"")</f>
        <v>0</v>
      </c>
    </row>
    <row r="428" spans="1:7" x14ac:dyDescent="0.25">
      <c r="A428" s="45"/>
      <c r="B428" s="39" t="str">
        <f>IFERROR(INDEX('Betaald tarief 2023'!B:B,MATCH('Betaald percentage 2023'!A428,'Betaald tarief 2023'!A:A,0)),"")</f>
        <v/>
      </c>
      <c r="C428" s="39" t="str">
        <f>IFERROR(INDEX('Betaald tarief 2023'!C:C,MATCH('Betaald percentage 2023'!A428,'Betaald tarief 2023'!A:A,0)),"")</f>
        <v/>
      </c>
      <c r="D428" s="41" cm="1">
        <f t="array" ref="D428">IFERROR(E428/SUMPRODUCT(('Betaald tarief 2023'!$A$2:$A$100000='Betaald percentage 2023'!A428)*'Betaald tarief 2023'!$H$2:$H$100000*'Betaald tarief 2023'!$O$2:$O$100000),0)</f>
        <v>0</v>
      </c>
      <c r="E428" s="42">
        <f>SUMIFS('Betaald tarief 2023'!G:G,'Betaald tarief 2023'!A:A,'Betaald percentage 2023'!A428)</f>
        <v>0</v>
      </c>
      <c r="F428" s="42">
        <f>SUMIFS('Betaald tarief 2023'!Q:Q,'Betaald tarief 2023'!A:A,'Betaald percentage 2023'!A428)</f>
        <v>0</v>
      </c>
      <c r="G428">
        <f>IFERROR(INDEX(Correcties!B:B,MATCH('Betaald percentage 2023'!A428,Correcties!A:A,0)),"")</f>
        <v>0</v>
      </c>
    </row>
    <row r="429" spans="1:7" x14ac:dyDescent="0.25">
      <c r="A429" s="45"/>
      <c r="B429" s="39" t="str">
        <f>IFERROR(INDEX('Betaald tarief 2023'!B:B,MATCH('Betaald percentage 2023'!A429,'Betaald tarief 2023'!A:A,0)),"")</f>
        <v/>
      </c>
      <c r="C429" s="39" t="str">
        <f>IFERROR(INDEX('Betaald tarief 2023'!C:C,MATCH('Betaald percentage 2023'!A429,'Betaald tarief 2023'!A:A,0)),"")</f>
        <v/>
      </c>
      <c r="D429" s="41" cm="1">
        <f t="array" ref="D429">IFERROR(E429/SUMPRODUCT(('Betaald tarief 2023'!$A$2:$A$100000='Betaald percentage 2023'!A429)*'Betaald tarief 2023'!$H$2:$H$100000*'Betaald tarief 2023'!$O$2:$O$100000),0)</f>
        <v>0</v>
      </c>
      <c r="E429" s="42">
        <f>SUMIFS('Betaald tarief 2023'!G:G,'Betaald tarief 2023'!A:A,'Betaald percentage 2023'!A429)</f>
        <v>0</v>
      </c>
      <c r="F429" s="42">
        <f>SUMIFS('Betaald tarief 2023'!Q:Q,'Betaald tarief 2023'!A:A,'Betaald percentage 2023'!A429)</f>
        <v>0</v>
      </c>
      <c r="G429">
        <f>IFERROR(INDEX(Correcties!B:B,MATCH('Betaald percentage 2023'!A429,Correcties!A:A,0)),"")</f>
        <v>0</v>
      </c>
    </row>
    <row r="430" spans="1:7" x14ac:dyDescent="0.25">
      <c r="A430" s="45"/>
      <c r="B430" s="39" t="str">
        <f>IFERROR(INDEX('Betaald tarief 2023'!B:B,MATCH('Betaald percentage 2023'!A430,'Betaald tarief 2023'!A:A,0)),"")</f>
        <v/>
      </c>
      <c r="C430" s="39" t="str">
        <f>IFERROR(INDEX('Betaald tarief 2023'!C:C,MATCH('Betaald percentage 2023'!A430,'Betaald tarief 2023'!A:A,0)),"")</f>
        <v/>
      </c>
      <c r="D430" s="41" cm="1">
        <f t="array" ref="D430">IFERROR(E430/SUMPRODUCT(('Betaald tarief 2023'!$A$2:$A$100000='Betaald percentage 2023'!A430)*'Betaald tarief 2023'!$H$2:$H$100000*'Betaald tarief 2023'!$O$2:$O$100000),0)</f>
        <v>0</v>
      </c>
      <c r="E430" s="42">
        <f>SUMIFS('Betaald tarief 2023'!G:G,'Betaald tarief 2023'!A:A,'Betaald percentage 2023'!A430)</f>
        <v>0</v>
      </c>
      <c r="F430" s="42">
        <f>SUMIFS('Betaald tarief 2023'!Q:Q,'Betaald tarief 2023'!A:A,'Betaald percentage 2023'!A430)</f>
        <v>0</v>
      </c>
      <c r="G430">
        <f>IFERROR(INDEX(Correcties!B:B,MATCH('Betaald percentage 2023'!A430,Correcties!A:A,0)),"")</f>
        <v>0</v>
      </c>
    </row>
    <row r="431" spans="1:7" x14ac:dyDescent="0.25">
      <c r="A431" s="45"/>
      <c r="B431" s="39" t="str">
        <f>IFERROR(INDEX('Betaald tarief 2023'!B:B,MATCH('Betaald percentage 2023'!A431,'Betaald tarief 2023'!A:A,0)),"")</f>
        <v/>
      </c>
      <c r="C431" s="39" t="str">
        <f>IFERROR(INDEX('Betaald tarief 2023'!C:C,MATCH('Betaald percentage 2023'!A431,'Betaald tarief 2023'!A:A,0)),"")</f>
        <v/>
      </c>
      <c r="D431" s="41" cm="1">
        <f t="array" ref="D431">IFERROR(E431/SUMPRODUCT(('Betaald tarief 2023'!$A$2:$A$100000='Betaald percentage 2023'!A431)*'Betaald tarief 2023'!$H$2:$H$100000*'Betaald tarief 2023'!$O$2:$O$100000),0)</f>
        <v>0</v>
      </c>
      <c r="E431" s="42">
        <f>SUMIFS('Betaald tarief 2023'!G:G,'Betaald tarief 2023'!A:A,'Betaald percentage 2023'!A431)</f>
        <v>0</v>
      </c>
      <c r="F431" s="42">
        <f>SUMIFS('Betaald tarief 2023'!Q:Q,'Betaald tarief 2023'!A:A,'Betaald percentage 2023'!A431)</f>
        <v>0</v>
      </c>
      <c r="G431">
        <f>IFERROR(INDEX(Correcties!B:B,MATCH('Betaald percentage 2023'!A431,Correcties!A:A,0)),"")</f>
        <v>0</v>
      </c>
    </row>
    <row r="432" spans="1:7" x14ac:dyDescent="0.25">
      <c r="A432" s="45"/>
      <c r="B432" s="39" t="str">
        <f>IFERROR(INDEX('Betaald tarief 2023'!B:B,MATCH('Betaald percentage 2023'!A432,'Betaald tarief 2023'!A:A,0)),"")</f>
        <v/>
      </c>
      <c r="C432" s="39" t="str">
        <f>IFERROR(INDEX('Betaald tarief 2023'!C:C,MATCH('Betaald percentage 2023'!A432,'Betaald tarief 2023'!A:A,0)),"")</f>
        <v/>
      </c>
      <c r="D432" s="41" cm="1">
        <f t="array" ref="D432">IFERROR(E432/SUMPRODUCT(('Betaald tarief 2023'!$A$2:$A$100000='Betaald percentage 2023'!A432)*'Betaald tarief 2023'!$H$2:$H$100000*'Betaald tarief 2023'!$O$2:$O$100000),0)</f>
        <v>0</v>
      </c>
      <c r="E432" s="42">
        <f>SUMIFS('Betaald tarief 2023'!G:G,'Betaald tarief 2023'!A:A,'Betaald percentage 2023'!A432)</f>
        <v>0</v>
      </c>
      <c r="F432" s="42">
        <f>SUMIFS('Betaald tarief 2023'!Q:Q,'Betaald tarief 2023'!A:A,'Betaald percentage 2023'!A432)</f>
        <v>0</v>
      </c>
      <c r="G432">
        <f>IFERROR(INDEX(Correcties!B:B,MATCH('Betaald percentage 2023'!A432,Correcties!A:A,0)),"")</f>
        <v>0</v>
      </c>
    </row>
    <row r="433" spans="1:7" x14ac:dyDescent="0.25">
      <c r="A433" s="45"/>
      <c r="B433" s="39" t="str">
        <f>IFERROR(INDEX('Betaald tarief 2023'!B:B,MATCH('Betaald percentage 2023'!A433,'Betaald tarief 2023'!A:A,0)),"")</f>
        <v/>
      </c>
      <c r="C433" s="39" t="str">
        <f>IFERROR(INDEX('Betaald tarief 2023'!C:C,MATCH('Betaald percentage 2023'!A433,'Betaald tarief 2023'!A:A,0)),"")</f>
        <v/>
      </c>
      <c r="D433" s="41" cm="1">
        <f t="array" ref="D433">IFERROR(E433/SUMPRODUCT(('Betaald tarief 2023'!$A$2:$A$100000='Betaald percentage 2023'!A433)*'Betaald tarief 2023'!$H$2:$H$100000*'Betaald tarief 2023'!$O$2:$O$100000),0)</f>
        <v>0</v>
      </c>
      <c r="E433" s="42">
        <f>SUMIFS('Betaald tarief 2023'!G:G,'Betaald tarief 2023'!A:A,'Betaald percentage 2023'!A433)</f>
        <v>0</v>
      </c>
      <c r="F433" s="42">
        <f>SUMIFS('Betaald tarief 2023'!Q:Q,'Betaald tarief 2023'!A:A,'Betaald percentage 2023'!A433)</f>
        <v>0</v>
      </c>
      <c r="G433">
        <f>IFERROR(INDEX(Correcties!B:B,MATCH('Betaald percentage 2023'!A433,Correcties!A:A,0)),"")</f>
        <v>0</v>
      </c>
    </row>
    <row r="434" spans="1:7" x14ac:dyDescent="0.25">
      <c r="A434" s="45"/>
      <c r="B434" s="39" t="str">
        <f>IFERROR(INDEX('Betaald tarief 2023'!B:B,MATCH('Betaald percentage 2023'!A434,'Betaald tarief 2023'!A:A,0)),"")</f>
        <v/>
      </c>
      <c r="C434" s="39" t="str">
        <f>IFERROR(INDEX('Betaald tarief 2023'!C:C,MATCH('Betaald percentage 2023'!A434,'Betaald tarief 2023'!A:A,0)),"")</f>
        <v/>
      </c>
      <c r="D434" s="41" cm="1">
        <f t="array" ref="D434">IFERROR(E434/SUMPRODUCT(('Betaald tarief 2023'!$A$2:$A$100000='Betaald percentage 2023'!A434)*'Betaald tarief 2023'!$H$2:$H$100000*'Betaald tarief 2023'!$O$2:$O$100000),0)</f>
        <v>0</v>
      </c>
      <c r="E434" s="42">
        <f>SUMIFS('Betaald tarief 2023'!G:G,'Betaald tarief 2023'!A:A,'Betaald percentage 2023'!A434)</f>
        <v>0</v>
      </c>
      <c r="F434" s="42">
        <f>SUMIFS('Betaald tarief 2023'!Q:Q,'Betaald tarief 2023'!A:A,'Betaald percentage 2023'!A434)</f>
        <v>0</v>
      </c>
      <c r="G434">
        <f>IFERROR(INDEX(Correcties!B:B,MATCH('Betaald percentage 2023'!A434,Correcties!A:A,0)),"")</f>
        <v>0</v>
      </c>
    </row>
    <row r="435" spans="1:7" x14ac:dyDescent="0.25">
      <c r="A435" s="45"/>
      <c r="B435" s="39" t="str">
        <f>IFERROR(INDEX('Betaald tarief 2023'!B:B,MATCH('Betaald percentage 2023'!A435,'Betaald tarief 2023'!A:A,0)),"")</f>
        <v/>
      </c>
      <c r="C435" s="39" t="str">
        <f>IFERROR(INDEX('Betaald tarief 2023'!C:C,MATCH('Betaald percentage 2023'!A435,'Betaald tarief 2023'!A:A,0)),"")</f>
        <v/>
      </c>
      <c r="D435" s="41" cm="1">
        <f t="array" ref="D435">IFERROR(E435/SUMPRODUCT(('Betaald tarief 2023'!$A$2:$A$100000='Betaald percentage 2023'!A435)*'Betaald tarief 2023'!$H$2:$H$100000*'Betaald tarief 2023'!$O$2:$O$100000),0)</f>
        <v>0</v>
      </c>
      <c r="E435" s="42">
        <f>SUMIFS('Betaald tarief 2023'!G:G,'Betaald tarief 2023'!A:A,'Betaald percentage 2023'!A435)</f>
        <v>0</v>
      </c>
      <c r="F435" s="42">
        <f>SUMIFS('Betaald tarief 2023'!Q:Q,'Betaald tarief 2023'!A:A,'Betaald percentage 2023'!A435)</f>
        <v>0</v>
      </c>
      <c r="G435">
        <f>IFERROR(INDEX(Correcties!B:B,MATCH('Betaald percentage 2023'!A435,Correcties!A:A,0)),"")</f>
        <v>0</v>
      </c>
    </row>
    <row r="436" spans="1:7" x14ac:dyDescent="0.25">
      <c r="A436" s="45"/>
      <c r="B436" s="39" t="str">
        <f>IFERROR(INDEX('Betaald tarief 2023'!B:B,MATCH('Betaald percentage 2023'!A436,'Betaald tarief 2023'!A:A,0)),"")</f>
        <v/>
      </c>
      <c r="C436" s="39" t="str">
        <f>IFERROR(INDEX('Betaald tarief 2023'!C:C,MATCH('Betaald percentage 2023'!A436,'Betaald tarief 2023'!A:A,0)),"")</f>
        <v/>
      </c>
      <c r="D436" s="41" cm="1">
        <f t="array" ref="D436">IFERROR(E436/SUMPRODUCT(('Betaald tarief 2023'!$A$2:$A$100000='Betaald percentage 2023'!A436)*'Betaald tarief 2023'!$H$2:$H$100000*'Betaald tarief 2023'!$O$2:$O$100000),0)</f>
        <v>0</v>
      </c>
      <c r="E436" s="42">
        <f>SUMIFS('Betaald tarief 2023'!G:G,'Betaald tarief 2023'!A:A,'Betaald percentage 2023'!A436)</f>
        <v>0</v>
      </c>
      <c r="F436" s="42">
        <f>SUMIFS('Betaald tarief 2023'!Q:Q,'Betaald tarief 2023'!A:A,'Betaald percentage 2023'!A436)</f>
        <v>0</v>
      </c>
      <c r="G436">
        <f>IFERROR(INDEX(Correcties!B:B,MATCH('Betaald percentage 2023'!A436,Correcties!A:A,0)),"")</f>
        <v>0</v>
      </c>
    </row>
    <row r="437" spans="1:7" x14ac:dyDescent="0.25">
      <c r="A437" s="45"/>
      <c r="B437" s="39" t="str">
        <f>IFERROR(INDEX('Betaald tarief 2023'!B:B,MATCH('Betaald percentage 2023'!A437,'Betaald tarief 2023'!A:A,0)),"")</f>
        <v/>
      </c>
      <c r="C437" s="39" t="str">
        <f>IFERROR(INDEX('Betaald tarief 2023'!C:C,MATCH('Betaald percentage 2023'!A437,'Betaald tarief 2023'!A:A,0)),"")</f>
        <v/>
      </c>
      <c r="D437" s="41" cm="1">
        <f t="array" ref="D437">IFERROR(E437/SUMPRODUCT(('Betaald tarief 2023'!$A$2:$A$100000='Betaald percentage 2023'!A437)*'Betaald tarief 2023'!$H$2:$H$100000*'Betaald tarief 2023'!$O$2:$O$100000),0)</f>
        <v>0</v>
      </c>
      <c r="E437" s="42">
        <f>SUMIFS('Betaald tarief 2023'!G:G,'Betaald tarief 2023'!A:A,'Betaald percentage 2023'!A437)</f>
        <v>0</v>
      </c>
      <c r="F437" s="42">
        <f>SUMIFS('Betaald tarief 2023'!Q:Q,'Betaald tarief 2023'!A:A,'Betaald percentage 2023'!A437)</f>
        <v>0</v>
      </c>
      <c r="G437">
        <f>IFERROR(INDEX(Correcties!B:B,MATCH('Betaald percentage 2023'!A437,Correcties!A:A,0)),"")</f>
        <v>0</v>
      </c>
    </row>
    <row r="438" spans="1:7" x14ac:dyDescent="0.25">
      <c r="A438" s="45"/>
      <c r="B438" s="39" t="str">
        <f>IFERROR(INDEX('Betaald tarief 2023'!B:B,MATCH('Betaald percentage 2023'!A438,'Betaald tarief 2023'!A:A,0)),"")</f>
        <v/>
      </c>
      <c r="C438" s="39" t="str">
        <f>IFERROR(INDEX('Betaald tarief 2023'!C:C,MATCH('Betaald percentage 2023'!A438,'Betaald tarief 2023'!A:A,0)),"")</f>
        <v/>
      </c>
      <c r="D438" s="41" cm="1">
        <f t="array" ref="D438">IFERROR(E438/SUMPRODUCT(('Betaald tarief 2023'!$A$2:$A$100000='Betaald percentage 2023'!A438)*'Betaald tarief 2023'!$H$2:$H$100000*'Betaald tarief 2023'!$O$2:$O$100000),0)</f>
        <v>0</v>
      </c>
      <c r="E438" s="42">
        <f>SUMIFS('Betaald tarief 2023'!G:G,'Betaald tarief 2023'!A:A,'Betaald percentage 2023'!A438)</f>
        <v>0</v>
      </c>
      <c r="F438" s="42">
        <f>SUMIFS('Betaald tarief 2023'!Q:Q,'Betaald tarief 2023'!A:A,'Betaald percentage 2023'!A438)</f>
        <v>0</v>
      </c>
      <c r="G438">
        <f>IFERROR(INDEX(Correcties!B:B,MATCH('Betaald percentage 2023'!A438,Correcties!A:A,0)),"")</f>
        <v>0</v>
      </c>
    </row>
    <row r="439" spans="1:7" x14ac:dyDescent="0.25">
      <c r="A439" s="45"/>
      <c r="B439" s="39" t="str">
        <f>IFERROR(INDEX('Betaald tarief 2023'!B:B,MATCH('Betaald percentage 2023'!A439,'Betaald tarief 2023'!A:A,0)),"")</f>
        <v/>
      </c>
      <c r="C439" s="39" t="str">
        <f>IFERROR(INDEX('Betaald tarief 2023'!C:C,MATCH('Betaald percentage 2023'!A439,'Betaald tarief 2023'!A:A,0)),"")</f>
        <v/>
      </c>
      <c r="D439" s="41" cm="1">
        <f t="array" ref="D439">IFERROR(E439/SUMPRODUCT(('Betaald tarief 2023'!$A$2:$A$100000='Betaald percentage 2023'!A439)*'Betaald tarief 2023'!$H$2:$H$100000*'Betaald tarief 2023'!$O$2:$O$100000),0)</f>
        <v>0</v>
      </c>
      <c r="E439" s="42">
        <f>SUMIFS('Betaald tarief 2023'!G:G,'Betaald tarief 2023'!A:A,'Betaald percentage 2023'!A439)</f>
        <v>0</v>
      </c>
      <c r="F439" s="42">
        <f>SUMIFS('Betaald tarief 2023'!Q:Q,'Betaald tarief 2023'!A:A,'Betaald percentage 2023'!A439)</f>
        <v>0</v>
      </c>
      <c r="G439">
        <f>IFERROR(INDEX(Correcties!B:B,MATCH('Betaald percentage 2023'!A439,Correcties!A:A,0)),"")</f>
        <v>0</v>
      </c>
    </row>
    <row r="440" spans="1:7" x14ac:dyDescent="0.25">
      <c r="A440" s="45"/>
      <c r="B440" s="39" t="str">
        <f>IFERROR(INDEX('Betaald tarief 2023'!B:B,MATCH('Betaald percentage 2023'!A440,'Betaald tarief 2023'!A:A,0)),"")</f>
        <v/>
      </c>
      <c r="C440" s="39" t="str">
        <f>IFERROR(INDEX('Betaald tarief 2023'!C:C,MATCH('Betaald percentage 2023'!A440,'Betaald tarief 2023'!A:A,0)),"")</f>
        <v/>
      </c>
      <c r="D440" s="41" cm="1">
        <f t="array" ref="D440">IFERROR(E440/SUMPRODUCT(('Betaald tarief 2023'!$A$2:$A$100000='Betaald percentage 2023'!A440)*'Betaald tarief 2023'!$H$2:$H$100000*'Betaald tarief 2023'!$O$2:$O$100000),0)</f>
        <v>0</v>
      </c>
      <c r="E440" s="42">
        <f>SUMIFS('Betaald tarief 2023'!G:G,'Betaald tarief 2023'!A:A,'Betaald percentage 2023'!A440)</f>
        <v>0</v>
      </c>
      <c r="F440" s="42">
        <f>SUMIFS('Betaald tarief 2023'!Q:Q,'Betaald tarief 2023'!A:A,'Betaald percentage 2023'!A440)</f>
        <v>0</v>
      </c>
      <c r="G440">
        <f>IFERROR(INDEX(Correcties!B:B,MATCH('Betaald percentage 2023'!A440,Correcties!A:A,0)),"")</f>
        <v>0</v>
      </c>
    </row>
    <row r="441" spans="1:7" x14ac:dyDescent="0.25">
      <c r="A441" s="45"/>
      <c r="B441" s="39" t="str">
        <f>IFERROR(INDEX('Betaald tarief 2023'!B:B,MATCH('Betaald percentage 2023'!A441,'Betaald tarief 2023'!A:A,0)),"")</f>
        <v/>
      </c>
      <c r="C441" s="39" t="str">
        <f>IFERROR(INDEX('Betaald tarief 2023'!C:C,MATCH('Betaald percentage 2023'!A441,'Betaald tarief 2023'!A:A,0)),"")</f>
        <v/>
      </c>
      <c r="D441" s="41" cm="1">
        <f t="array" ref="D441">IFERROR(E441/SUMPRODUCT(('Betaald tarief 2023'!$A$2:$A$100000='Betaald percentage 2023'!A441)*'Betaald tarief 2023'!$H$2:$H$100000*'Betaald tarief 2023'!$O$2:$O$100000),0)</f>
        <v>0</v>
      </c>
      <c r="E441" s="42">
        <f>SUMIFS('Betaald tarief 2023'!G:G,'Betaald tarief 2023'!A:A,'Betaald percentage 2023'!A441)</f>
        <v>0</v>
      </c>
      <c r="F441" s="42">
        <f>SUMIFS('Betaald tarief 2023'!Q:Q,'Betaald tarief 2023'!A:A,'Betaald percentage 2023'!A441)</f>
        <v>0</v>
      </c>
      <c r="G441">
        <f>IFERROR(INDEX(Correcties!B:B,MATCH('Betaald percentage 2023'!A441,Correcties!A:A,0)),"")</f>
        <v>0</v>
      </c>
    </row>
    <row r="442" spans="1:7" x14ac:dyDescent="0.25">
      <c r="A442" s="45"/>
      <c r="B442" s="39" t="str">
        <f>IFERROR(INDEX('Betaald tarief 2023'!B:B,MATCH('Betaald percentage 2023'!A442,'Betaald tarief 2023'!A:A,0)),"")</f>
        <v/>
      </c>
      <c r="C442" s="39" t="str">
        <f>IFERROR(INDEX('Betaald tarief 2023'!C:C,MATCH('Betaald percentage 2023'!A442,'Betaald tarief 2023'!A:A,0)),"")</f>
        <v/>
      </c>
      <c r="D442" s="41" cm="1">
        <f t="array" ref="D442">IFERROR(E442/SUMPRODUCT(('Betaald tarief 2023'!$A$2:$A$100000='Betaald percentage 2023'!A442)*'Betaald tarief 2023'!$H$2:$H$100000*'Betaald tarief 2023'!$O$2:$O$100000),0)</f>
        <v>0</v>
      </c>
      <c r="E442" s="42">
        <f>SUMIFS('Betaald tarief 2023'!G:G,'Betaald tarief 2023'!A:A,'Betaald percentage 2023'!A442)</f>
        <v>0</v>
      </c>
      <c r="F442" s="42">
        <f>SUMIFS('Betaald tarief 2023'!Q:Q,'Betaald tarief 2023'!A:A,'Betaald percentage 2023'!A442)</f>
        <v>0</v>
      </c>
      <c r="G442">
        <f>IFERROR(INDEX(Correcties!B:B,MATCH('Betaald percentage 2023'!A442,Correcties!A:A,0)),"")</f>
        <v>0</v>
      </c>
    </row>
    <row r="443" spans="1:7" x14ac:dyDescent="0.25">
      <c r="A443" s="45"/>
      <c r="B443" s="39" t="str">
        <f>IFERROR(INDEX('Betaald tarief 2023'!B:B,MATCH('Betaald percentage 2023'!A443,'Betaald tarief 2023'!A:A,0)),"")</f>
        <v/>
      </c>
      <c r="C443" s="39" t="str">
        <f>IFERROR(INDEX('Betaald tarief 2023'!C:C,MATCH('Betaald percentage 2023'!A443,'Betaald tarief 2023'!A:A,0)),"")</f>
        <v/>
      </c>
      <c r="D443" s="41" cm="1">
        <f t="array" ref="D443">IFERROR(E443/SUMPRODUCT(('Betaald tarief 2023'!$A$2:$A$100000='Betaald percentage 2023'!A443)*'Betaald tarief 2023'!$H$2:$H$100000*'Betaald tarief 2023'!$O$2:$O$100000),0)</f>
        <v>0</v>
      </c>
      <c r="E443" s="42">
        <f>SUMIFS('Betaald tarief 2023'!G:G,'Betaald tarief 2023'!A:A,'Betaald percentage 2023'!A443)</f>
        <v>0</v>
      </c>
      <c r="F443" s="42">
        <f>SUMIFS('Betaald tarief 2023'!Q:Q,'Betaald tarief 2023'!A:A,'Betaald percentage 2023'!A443)</f>
        <v>0</v>
      </c>
      <c r="G443">
        <f>IFERROR(INDEX(Correcties!B:B,MATCH('Betaald percentage 2023'!A443,Correcties!A:A,0)),"")</f>
        <v>0</v>
      </c>
    </row>
    <row r="444" spans="1:7" x14ac:dyDescent="0.25">
      <c r="A444" s="45"/>
      <c r="B444" s="39" t="str">
        <f>IFERROR(INDEX('Betaald tarief 2023'!B:B,MATCH('Betaald percentage 2023'!A444,'Betaald tarief 2023'!A:A,0)),"")</f>
        <v/>
      </c>
      <c r="C444" s="39" t="str">
        <f>IFERROR(INDEX('Betaald tarief 2023'!C:C,MATCH('Betaald percentage 2023'!A444,'Betaald tarief 2023'!A:A,0)),"")</f>
        <v/>
      </c>
      <c r="D444" s="41" cm="1">
        <f t="array" ref="D444">IFERROR(E444/SUMPRODUCT(('Betaald tarief 2023'!$A$2:$A$100000='Betaald percentage 2023'!A444)*'Betaald tarief 2023'!$H$2:$H$100000*'Betaald tarief 2023'!$O$2:$O$100000),0)</f>
        <v>0</v>
      </c>
      <c r="E444" s="42">
        <f>SUMIFS('Betaald tarief 2023'!G:G,'Betaald tarief 2023'!A:A,'Betaald percentage 2023'!A444)</f>
        <v>0</v>
      </c>
      <c r="F444" s="42">
        <f>SUMIFS('Betaald tarief 2023'!Q:Q,'Betaald tarief 2023'!A:A,'Betaald percentage 2023'!A444)</f>
        <v>0</v>
      </c>
      <c r="G444">
        <f>IFERROR(INDEX(Correcties!B:B,MATCH('Betaald percentage 2023'!A444,Correcties!A:A,0)),"")</f>
        <v>0</v>
      </c>
    </row>
    <row r="445" spans="1:7" x14ac:dyDescent="0.25">
      <c r="A445" s="45"/>
      <c r="B445" s="39" t="str">
        <f>IFERROR(INDEX('Betaald tarief 2023'!B:B,MATCH('Betaald percentage 2023'!A445,'Betaald tarief 2023'!A:A,0)),"")</f>
        <v/>
      </c>
      <c r="C445" s="39" t="str">
        <f>IFERROR(INDEX('Betaald tarief 2023'!C:C,MATCH('Betaald percentage 2023'!A445,'Betaald tarief 2023'!A:A,0)),"")</f>
        <v/>
      </c>
      <c r="D445" s="41" cm="1">
        <f t="array" ref="D445">IFERROR(E445/SUMPRODUCT(('Betaald tarief 2023'!$A$2:$A$100000='Betaald percentage 2023'!A445)*'Betaald tarief 2023'!$H$2:$H$100000*'Betaald tarief 2023'!$O$2:$O$100000),0)</f>
        <v>0</v>
      </c>
      <c r="E445" s="42">
        <f>SUMIFS('Betaald tarief 2023'!G:G,'Betaald tarief 2023'!A:A,'Betaald percentage 2023'!A445)</f>
        <v>0</v>
      </c>
      <c r="F445" s="42">
        <f>SUMIFS('Betaald tarief 2023'!Q:Q,'Betaald tarief 2023'!A:A,'Betaald percentage 2023'!A445)</f>
        <v>0</v>
      </c>
      <c r="G445">
        <f>IFERROR(INDEX(Correcties!B:B,MATCH('Betaald percentage 2023'!A445,Correcties!A:A,0)),"")</f>
        <v>0</v>
      </c>
    </row>
    <row r="446" spans="1:7" x14ac:dyDescent="0.25">
      <c r="A446" s="45"/>
      <c r="B446" s="39" t="str">
        <f>IFERROR(INDEX('Betaald tarief 2023'!B:B,MATCH('Betaald percentage 2023'!A446,'Betaald tarief 2023'!A:A,0)),"")</f>
        <v/>
      </c>
      <c r="C446" s="39" t="str">
        <f>IFERROR(INDEX('Betaald tarief 2023'!C:C,MATCH('Betaald percentage 2023'!A446,'Betaald tarief 2023'!A:A,0)),"")</f>
        <v/>
      </c>
      <c r="D446" s="41" cm="1">
        <f t="array" ref="D446">IFERROR(E446/SUMPRODUCT(('Betaald tarief 2023'!$A$2:$A$100000='Betaald percentage 2023'!A446)*'Betaald tarief 2023'!$H$2:$H$100000*'Betaald tarief 2023'!$O$2:$O$100000),0)</f>
        <v>0</v>
      </c>
      <c r="E446" s="42">
        <f>SUMIFS('Betaald tarief 2023'!G:G,'Betaald tarief 2023'!A:A,'Betaald percentage 2023'!A446)</f>
        <v>0</v>
      </c>
      <c r="F446" s="42">
        <f>SUMIFS('Betaald tarief 2023'!Q:Q,'Betaald tarief 2023'!A:A,'Betaald percentage 2023'!A446)</f>
        <v>0</v>
      </c>
      <c r="G446">
        <f>IFERROR(INDEX(Correcties!B:B,MATCH('Betaald percentage 2023'!A446,Correcties!A:A,0)),"")</f>
        <v>0</v>
      </c>
    </row>
    <row r="447" spans="1:7" x14ac:dyDescent="0.25">
      <c r="A447" s="45"/>
      <c r="B447" s="39" t="str">
        <f>IFERROR(INDEX('Betaald tarief 2023'!B:B,MATCH('Betaald percentage 2023'!A447,'Betaald tarief 2023'!A:A,0)),"")</f>
        <v/>
      </c>
      <c r="C447" s="39" t="str">
        <f>IFERROR(INDEX('Betaald tarief 2023'!C:C,MATCH('Betaald percentage 2023'!A447,'Betaald tarief 2023'!A:A,0)),"")</f>
        <v/>
      </c>
      <c r="D447" s="41" cm="1">
        <f t="array" ref="D447">IFERROR(E447/SUMPRODUCT(('Betaald tarief 2023'!$A$2:$A$100000='Betaald percentage 2023'!A447)*'Betaald tarief 2023'!$H$2:$H$100000*'Betaald tarief 2023'!$O$2:$O$100000),0)</f>
        <v>0</v>
      </c>
      <c r="E447" s="42">
        <f>SUMIFS('Betaald tarief 2023'!G:G,'Betaald tarief 2023'!A:A,'Betaald percentage 2023'!A447)</f>
        <v>0</v>
      </c>
      <c r="F447" s="42">
        <f>SUMIFS('Betaald tarief 2023'!Q:Q,'Betaald tarief 2023'!A:A,'Betaald percentage 2023'!A447)</f>
        <v>0</v>
      </c>
      <c r="G447">
        <f>IFERROR(INDEX(Correcties!B:B,MATCH('Betaald percentage 2023'!A447,Correcties!A:A,0)),"")</f>
        <v>0</v>
      </c>
    </row>
    <row r="448" spans="1:7" x14ac:dyDescent="0.25">
      <c r="A448" s="45"/>
      <c r="B448" s="39" t="str">
        <f>IFERROR(INDEX('Betaald tarief 2023'!B:B,MATCH('Betaald percentage 2023'!A448,'Betaald tarief 2023'!A:A,0)),"")</f>
        <v/>
      </c>
      <c r="C448" s="39" t="str">
        <f>IFERROR(INDEX('Betaald tarief 2023'!C:C,MATCH('Betaald percentage 2023'!A448,'Betaald tarief 2023'!A:A,0)),"")</f>
        <v/>
      </c>
      <c r="D448" s="41" cm="1">
        <f t="array" ref="D448">IFERROR(E448/SUMPRODUCT(('Betaald tarief 2023'!$A$2:$A$100000='Betaald percentage 2023'!A448)*'Betaald tarief 2023'!$H$2:$H$100000*'Betaald tarief 2023'!$O$2:$O$100000),0)</f>
        <v>0</v>
      </c>
      <c r="E448" s="42">
        <f>SUMIFS('Betaald tarief 2023'!G:G,'Betaald tarief 2023'!A:A,'Betaald percentage 2023'!A448)</f>
        <v>0</v>
      </c>
      <c r="F448" s="42">
        <f>SUMIFS('Betaald tarief 2023'!Q:Q,'Betaald tarief 2023'!A:A,'Betaald percentage 2023'!A448)</f>
        <v>0</v>
      </c>
      <c r="G448">
        <f>IFERROR(INDEX(Correcties!B:B,MATCH('Betaald percentage 2023'!A448,Correcties!A:A,0)),"")</f>
        <v>0</v>
      </c>
    </row>
    <row r="449" spans="1:7" x14ac:dyDescent="0.25">
      <c r="A449" s="45"/>
      <c r="B449" s="39" t="str">
        <f>IFERROR(INDEX('Betaald tarief 2023'!B:B,MATCH('Betaald percentage 2023'!A449,'Betaald tarief 2023'!A:A,0)),"")</f>
        <v/>
      </c>
      <c r="C449" s="39" t="str">
        <f>IFERROR(INDEX('Betaald tarief 2023'!C:C,MATCH('Betaald percentage 2023'!A449,'Betaald tarief 2023'!A:A,0)),"")</f>
        <v/>
      </c>
      <c r="D449" s="41" cm="1">
        <f t="array" ref="D449">IFERROR(E449/SUMPRODUCT(('Betaald tarief 2023'!$A$2:$A$100000='Betaald percentage 2023'!A449)*'Betaald tarief 2023'!$H$2:$H$100000*'Betaald tarief 2023'!$O$2:$O$100000),0)</f>
        <v>0</v>
      </c>
      <c r="E449" s="42">
        <f>SUMIFS('Betaald tarief 2023'!G:G,'Betaald tarief 2023'!A:A,'Betaald percentage 2023'!A449)</f>
        <v>0</v>
      </c>
      <c r="F449" s="42">
        <f>SUMIFS('Betaald tarief 2023'!Q:Q,'Betaald tarief 2023'!A:A,'Betaald percentage 2023'!A449)</f>
        <v>0</v>
      </c>
      <c r="G449">
        <f>IFERROR(INDEX(Correcties!B:B,MATCH('Betaald percentage 2023'!A449,Correcties!A:A,0)),"")</f>
        <v>0</v>
      </c>
    </row>
    <row r="450" spans="1:7" x14ac:dyDescent="0.25">
      <c r="A450" s="45"/>
      <c r="B450" s="39" t="str">
        <f>IFERROR(INDEX('Betaald tarief 2023'!B:B,MATCH('Betaald percentage 2023'!A450,'Betaald tarief 2023'!A:A,0)),"")</f>
        <v/>
      </c>
      <c r="C450" s="39" t="str">
        <f>IFERROR(INDEX('Betaald tarief 2023'!C:C,MATCH('Betaald percentage 2023'!A450,'Betaald tarief 2023'!A:A,0)),"")</f>
        <v/>
      </c>
      <c r="D450" s="41" cm="1">
        <f t="array" ref="D450">IFERROR(E450/SUMPRODUCT(('Betaald tarief 2023'!$A$2:$A$100000='Betaald percentage 2023'!A450)*'Betaald tarief 2023'!$H$2:$H$100000*'Betaald tarief 2023'!$O$2:$O$100000),0)</f>
        <v>0</v>
      </c>
      <c r="E450" s="42">
        <f>SUMIFS('Betaald tarief 2023'!G:G,'Betaald tarief 2023'!A:A,'Betaald percentage 2023'!A450)</f>
        <v>0</v>
      </c>
      <c r="F450" s="42">
        <f>SUMIFS('Betaald tarief 2023'!Q:Q,'Betaald tarief 2023'!A:A,'Betaald percentage 2023'!A450)</f>
        <v>0</v>
      </c>
      <c r="G450">
        <f>IFERROR(INDEX(Correcties!B:B,MATCH('Betaald percentage 2023'!A450,Correcties!A:A,0)),"")</f>
        <v>0</v>
      </c>
    </row>
    <row r="451" spans="1:7" x14ac:dyDescent="0.25">
      <c r="A451" s="45"/>
      <c r="B451" s="39" t="str">
        <f>IFERROR(INDEX('Betaald tarief 2023'!B:B,MATCH('Betaald percentage 2023'!A451,'Betaald tarief 2023'!A:A,0)),"")</f>
        <v/>
      </c>
      <c r="C451" s="39" t="str">
        <f>IFERROR(INDEX('Betaald tarief 2023'!C:C,MATCH('Betaald percentage 2023'!A451,'Betaald tarief 2023'!A:A,0)),"")</f>
        <v/>
      </c>
      <c r="D451" s="41" cm="1">
        <f t="array" ref="D451">IFERROR(E451/SUMPRODUCT(('Betaald tarief 2023'!$A$2:$A$100000='Betaald percentage 2023'!A451)*'Betaald tarief 2023'!$H$2:$H$100000*'Betaald tarief 2023'!$O$2:$O$100000),0)</f>
        <v>0</v>
      </c>
      <c r="E451" s="42">
        <f>SUMIFS('Betaald tarief 2023'!G:G,'Betaald tarief 2023'!A:A,'Betaald percentage 2023'!A451)</f>
        <v>0</v>
      </c>
      <c r="F451" s="42">
        <f>SUMIFS('Betaald tarief 2023'!Q:Q,'Betaald tarief 2023'!A:A,'Betaald percentage 2023'!A451)</f>
        <v>0</v>
      </c>
      <c r="G451">
        <f>IFERROR(INDEX(Correcties!B:B,MATCH('Betaald percentage 2023'!A451,Correcties!A:A,0)),"")</f>
        <v>0</v>
      </c>
    </row>
    <row r="452" spans="1:7" x14ac:dyDescent="0.25">
      <c r="A452" s="45"/>
      <c r="B452" s="39" t="str">
        <f>IFERROR(INDEX('Betaald tarief 2023'!B:B,MATCH('Betaald percentage 2023'!A452,'Betaald tarief 2023'!A:A,0)),"")</f>
        <v/>
      </c>
      <c r="C452" s="39" t="str">
        <f>IFERROR(INDEX('Betaald tarief 2023'!C:C,MATCH('Betaald percentage 2023'!A452,'Betaald tarief 2023'!A:A,0)),"")</f>
        <v/>
      </c>
      <c r="D452" s="41" cm="1">
        <f t="array" ref="D452">IFERROR(E452/SUMPRODUCT(('Betaald tarief 2023'!$A$2:$A$100000='Betaald percentage 2023'!A452)*'Betaald tarief 2023'!$H$2:$H$100000*'Betaald tarief 2023'!$O$2:$O$100000),0)</f>
        <v>0</v>
      </c>
      <c r="E452" s="42">
        <f>SUMIFS('Betaald tarief 2023'!G:G,'Betaald tarief 2023'!A:A,'Betaald percentage 2023'!A452)</f>
        <v>0</v>
      </c>
      <c r="F452" s="42">
        <f>SUMIFS('Betaald tarief 2023'!Q:Q,'Betaald tarief 2023'!A:A,'Betaald percentage 2023'!A452)</f>
        <v>0</v>
      </c>
      <c r="G452">
        <f>IFERROR(INDEX(Correcties!B:B,MATCH('Betaald percentage 2023'!A452,Correcties!A:A,0)),"")</f>
        <v>0</v>
      </c>
    </row>
    <row r="453" spans="1:7" x14ac:dyDescent="0.25">
      <c r="A453" s="45"/>
      <c r="B453" s="39" t="str">
        <f>IFERROR(INDEX('Betaald tarief 2023'!B:B,MATCH('Betaald percentage 2023'!A453,'Betaald tarief 2023'!A:A,0)),"")</f>
        <v/>
      </c>
      <c r="C453" s="39" t="str">
        <f>IFERROR(INDEX('Betaald tarief 2023'!C:C,MATCH('Betaald percentage 2023'!A453,'Betaald tarief 2023'!A:A,0)),"")</f>
        <v/>
      </c>
      <c r="D453" s="41" cm="1">
        <f t="array" ref="D453">IFERROR(E453/SUMPRODUCT(('Betaald tarief 2023'!$A$2:$A$100000='Betaald percentage 2023'!A453)*'Betaald tarief 2023'!$H$2:$H$100000*'Betaald tarief 2023'!$O$2:$O$100000),0)</f>
        <v>0</v>
      </c>
      <c r="E453" s="42">
        <f>SUMIFS('Betaald tarief 2023'!G:G,'Betaald tarief 2023'!A:A,'Betaald percentage 2023'!A453)</f>
        <v>0</v>
      </c>
      <c r="F453" s="42">
        <f>SUMIFS('Betaald tarief 2023'!Q:Q,'Betaald tarief 2023'!A:A,'Betaald percentage 2023'!A453)</f>
        <v>0</v>
      </c>
      <c r="G453">
        <f>IFERROR(INDEX(Correcties!B:B,MATCH('Betaald percentage 2023'!A453,Correcties!A:A,0)),"")</f>
        <v>0</v>
      </c>
    </row>
    <row r="454" spans="1:7" x14ac:dyDescent="0.25">
      <c r="A454" s="45"/>
      <c r="B454" s="39" t="str">
        <f>IFERROR(INDEX('Betaald tarief 2023'!B:B,MATCH('Betaald percentage 2023'!A454,'Betaald tarief 2023'!A:A,0)),"")</f>
        <v/>
      </c>
      <c r="C454" s="39" t="str">
        <f>IFERROR(INDEX('Betaald tarief 2023'!C:C,MATCH('Betaald percentage 2023'!A454,'Betaald tarief 2023'!A:A,0)),"")</f>
        <v/>
      </c>
      <c r="D454" s="41" cm="1">
        <f t="array" ref="D454">IFERROR(E454/SUMPRODUCT(('Betaald tarief 2023'!$A$2:$A$100000='Betaald percentage 2023'!A454)*'Betaald tarief 2023'!$H$2:$H$100000*'Betaald tarief 2023'!$O$2:$O$100000),0)</f>
        <v>0</v>
      </c>
      <c r="E454" s="42">
        <f>SUMIFS('Betaald tarief 2023'!G:G,'Betaald tarief 2023'!A:A,'Betaald percentage 2023'!A454)</f>
        <v>0</v>
      </c>
      <c r="F454" s="42">
        <f>SUMIFS('Betaald tarief 2023'!Q:Q,'Betaald tarief 2023'!A:A,'Betaald percentage 2023'!A454)</f>
        <v>0</v>
      </c>
      <c r="G454">
        <f>IFERROR(INDEX(Correcties!B:B,MATCH('Betaald percentage 2023'!A454,Correcties!A:A,0)),"")</f>
        <v>0</v>
      </c>
    </row>
    <row r="455" spans="1:7" x14ac:dyDescent="0.25">
      <c r="A455" s="45"/>
      <c r="B455" s="39" t="str">
        <f>IFERROR(INDEX('Betaald tarief 2023'!B:B,MATCH('Betaald percentage 2023'!A455,'Betaald tarief 2023'!A:A,0)),"")</f>
        <v/>
      </c>
      <c r="C455" s="39" t="str">
        <f>IFERROR(INDEX('Betaald tarief 2023'!C:C,MATCH('Betaald percentage 2023'!A455,'Betaald tarief 2023'!A:A,0)),"")</f>
        <v/>
      </c>
      <c r="D455" s="41" cm="1">
        <f t="array" ref="D455">IFERROR(E455/SUMPRODUCT(('Betaald tarief 2023'!$A$2:$A$100000='Betaald percentage 2023'!A455)*'Betaald tarief 2023'!$H$2:$H$100000*'Betaald tarief 2023'!$O$2:$O$100000),0)</f>
        <v>0</v>
      </c>
      <c r="E455" s="42">
        <f>SUMIFS('Betaald tarief 2023'!G:G,'Betaald tarief 2023'!A:A,'Betaald percentage 2023'!A455)</f>
        <v>0</v>
      </c>
      <c r="F455" s="42">
        <f>SUMIFS('Betaald tarief 2023'!Q:Q,'Betaald tarief 2023'!A:A,'Betaald percentage 2023'!A455)</f>
        <v>0</v>
      </c>
      <c r="G455">
        <f>IFERROR(INDEX(Correcties!B:B,MATCH('Betaald percentage 2023'!A455,Correcties!A:A,0)),"")</f>
        <v>0</v>
      </c>
    </row>
    <row r="456" spans="1:7" x14ac:dyDescent="0.25">
      <c r="A456" s="45"/>
      <c r="B456" s="39" t="str">
        <f>IFERROR(INDEX('Betaald tarief 2023'!B:B,MATCH('Betaald percentage 2023'!A456,'Betaald tarief 2023'!A:A,0)),"")</f>
        <v/>
      </c>
      <c r="C456" s="39" t="str">
        <f>IFERROR(INDEX('Betaald tarief 2023'!C:C,MATCH('Betaald percentage 2023'!A456,'Betaald tarief 2023'!A:A,0)),"")</f>
        <v/>
      </c>
      <c r="D456" s="41" cm="1">
        <f t="array" ref="D456">IFERROR(E456/SUMPRODUCT(('Betaald tarief 2023'!$A$2:$A$100000='Betaald percentage 2023'!A456)*'Betaald tarief 2023'!$H$2:$H$100000*'Betaald tarief 2023'!$O$2:$O$100000),0)</f>
        <v>0</v>
      </c>
      <c r="E456" s="42">
        <f>SUMIFS('Betaald tarief 2023'!G:G,'Betaald tarief 2023'!A:A,'Betaald percentage 2023'!A456)</f>
        <v>0</v>
      </c>
      <c r="F456" s="42">
        <f>SUMIFS('Betaald tarief 2023'!Q:Q,'Betaald tarief 2023'!A:A,'Betaald percentage 2023'!A456)</f>
        <v>0</v>
      </c>
      <c r="G456">
        <f>IFERROR(INDEX(Correcties!B:B,MATCH('Betaald percentage 2023'!A456,Correcties!A:A,0)),"")</f>
        <v>0</v>
      </c>
    </row>
    <row r="457" spans="1:7" x14ac:dyDescent="0.25">
      <c r="A457" s="45"/>
      <c r="B457" s="39" t="str">
        <f>IFERROR(INDEX('Betaald tarief 2023'!B:B,MATCH('Betaald percentage 2023'!A457,'Betaald tarief 2023'!A:A,0)),"")</f>
        <v/>
      </c>
      <c r="C457" s="39" t="str">
        <f>IFERROR(INDEX('Betaald tarief 2023'!C:C,MATCH('Betaald percentage 2023'!A457,'Betaald tarief 2023'!A:A,0)),"")</f>
        <v/>
      </c>
      <c r="D457" s="41" cm="1">
        <f t="array" ref="D457">IFERROR(E457/SUMPRODUCT(('Betaald tarief 2023'!$A$2:$A$100000='Betaald percentage 2023'!A457)*'Betaald tarief 2023'!$H$2:$H$100000*'Betaald tarief 2023'!$O$2:$O$100000),0)</f>
        <v>0</v>
      </c>
      <c r="E457" s="42">
        <f>SUMIFS('Betaald tarief 2023'!G:G,'Betaald tarief 2023'!A:A,'Betaald percentage 2023'!A457)</f>
        <v>0</v>
      </c>
      <c r="F457" s="42">
        <f>SUMIFS('Betaald tarief 2023'!Q:Q,'Betaald tarief 2023'!A:A,'Betaald percentage 2023'!A457)</f>
        <v>0</v>
      </c>
      <c r="G457">
        <f>IFERROR(INDEX(Correcties!B:B,MATCH('Betaald percentage 2023'!A457,Correcties!A:A,0)),"")</f>
        <v>0</v>
      </c>
    </row>
    <row r="458" spans="1:7" x14ac:dyDescent="0.25">
      <c r="A458" s="45"/>
      <c r="B458" s="39" t="str">
        <f>IFERROR(INDEX('Betaald tarief 2023'!B:B,MATCH('Betaald percentage 2023'!A458,'Betaald tarief 2023'!A:A,0)),"")</f>
        <v/>
      </c>
      <c r="C458" s="39" t="str">
        <f>IFERROR(INDEX('Betaald tarief 2023'!C:C,MATCH('Betaald percentage 2023'!A458,'Betaald tarief 2023'!A:A,0)),"")</f>
        <v/>
      </c>
      <c r="D458" s="41" cm="1">
        <f t="array" ref="D458">IFERROR(E458/SUMPRODUCT(('Betaald tarief 2023'!$A$2:$A$100000='Betaald percentage 2023'!A458)*'Betaald tarief 2023'!$H$2:$H$100000*'Betaald tarief 2023'!$O$2:$O$100000),0)</f>
        <v>0</v>
      </c>
      <c r="E458" s="42">
        <f>SUMIFS('Betaald tarief 2023'!G:G,'Betaald tarief 2023'!A:A,'Betaald percentage 2023'!A458)</f>
        <v>0</v>
      </c>
      <c r="F458" s="42">
        <f>SUMIFS('Betaald tarief 2023'!Q:Q,'Betaald tarief 2023'!A:A,'Betaald percentage 2023'!A458)</f>
        <v>0</v>
      </c>
      <c r="G458">
        <f>IFERROR(INDEX(Correcties!B:B,MATCH('Betaald percentage 2023'!A458,Correcties!A:A,0)),"")</f>
        <v>0</v>
      </c>
    </row>
    <row r="459" spans="1:7" x14ac:dyDescent="0.25">
      <c r="A459" s="45"/>
      <c r="B459" s="39" t="str">
        <f>IFERROR(INDEX('Betaald tarief 2023'!B:B,MATCH('Betaald percentage 2023'!A459,'Betaald tarief 2023'!A:A,0)),"")</f>
        <v/>
      </c>
      <c r="C459" s="39" t="str">
        <f>IFERROR(INDEX('Betaald tarief 2023'!C:C,MATCH('Betaald percentage 2023'!A459,'Betaald tarief 2023'!A:A,0)),"")</f>
        <v/>
      </c>
      <c r="D459" s="41" cm="1">
        <f t="array" ref="D459">IFERROR(E459/SUMPRODUCT(('Betaald tarief 2023'!$A$2:$A$100000='Betaald percentage 2023'!A459)*'Betaald tarief 2023'!$H$2:$H$100000*'Betaald tarief 2023'!$O$2:$O$100000),0)</f>
        <v>0</v>
      </c>
      <c r="E459" s="42">
        <f>SUMIFS('Betaald tarief 2023'!G:G,'Betaald tarief 2023'!A:A,'Betaald percentage 2023'!A459)</f>
        <v>0</v>
      </c>
      <c r="F459" s="42">
        <f>SUMIFS('Betaald tarief 2023'!Q:Q,'Betaald tarief 2023'!A:A,'Betaald percentage 2023'!A459)</f>
        <v>0</v>
      </c>
      <c r="G459">
        <f>IFERROR(INDEX(Correcties!B:B,MATCH('Betaald percentage 2023'!A459,Correcties!A:A,0)),"")</f>
        <v>0</v>
      </c>
    </row>
    <row r="460" spans="1:7" x14ac:dyDescent="0.25">
      <c r="A460" s="45"/>
      <c r="B460" s="39" t="str">
        <f>IFERROR(INDEX('Betaald tarief 2023'!B:B,MATCH('Betaald percentage 2023'!A460,'Betaald tarief 2023'!A:A,0)),"")</f>
        <v/>
      </c>
      <c r="C460" s="39" t="str">
        <f>IFERROR(INDEX('Betaald tarief 2023'!C:C,MATCH('Betaald percentage 2023'!A460,'Betaald tarief 2023'!A:A,0)),"")</f>
        <v/>
      </c>
      <c r="D460" s="41" cm="1">
        <f t="array" ref="D460">IFERROR(E460/SUMPRODUCT(('Betaald tarief 2023'!$A$2:$A$100000='Betaald percentage 2023'!A460)*'Betaald tarief 2023'!$H$2:$H$100000*'Betaald tarief 2023'!$O$2:$O$100000),0)</f>
        <v>0</v>
      </c>
      <c r="E460" s="42">
        <f>SUMIFS('Betaald tarief 2023'!G:G,'Betaald tarief 2023'!A:A,'Betaald percentage 2023'!A460)</f>
        <v>0</v>
      </c>
      <c r="F460" s="42">
        <f>SUMIFS('Betaald tarief 2023'!Q:Q,'Betaald tarief 2023'!A:A,'Betaald percentage 2023'!A460)</f>
        <v>0</v>
      </c>
      <c r="G460">
        <f>IFERROR(INDEX(Correcties!B:B,MATCH('Betaald percentage 2023'!A460,Correcties!A:A,0)),"")</f>
        <v>0</v>
      </c>
    </row>
    <row r="461" spans="1:7" x14ac:dyDescent="0.25">
      <c r="A461" s="45"/>
      <c r="B461" s="39" t="str">
        <f>IFERROR(INDEX('Betaald tarief 2023'!B:B,MATCH('Betaald percentage 2023'!A461,'Betaald tarief 2023'!A:A,0)),"")</f>
        <v/>
      </c>
      <c r="C461" s="39" t="str">
        <f>IFERROR(INDEX('Betaald tarief 2023'!C:C,MATCH('Betaald percentage 2023'!A461,'Betaald tarief 2023'!A:A,0)),"")</f>
        <v/>
      </c>
      <c r="D461" s="41" cm="1">
        <f t="array" ref="D461">IFERROR(E461/SUMPRODUCT(('Betaald tarief 2023'!$A$2:$A$100000='Betaald percentage 2023'!A461)*'Betaald tarief 2023'!$H$2:$H$100000*'Betaald tarief 2023'!$O$2:$O$100000),0)</f>
        <v>0</v>
      </c>
      <c r="E461" s="42">
        <f>SUMIFS('Betaald tarief 2023'!G:G,'Betaald tarief 2023'!A:A,'Betaald percentage 2023'!A461)</f>
        <v>0</v>
      </c>
      <c r="F461" s="42">
        <f>SUMIFS('Betaald tarief 2023'!Q:Q,'Betaald tarief 2023'!A:A,'Betaald percentage 2023'!A461)</f>
        <v>0</v>
      </c>
      <c r="G461">
        <f>IFERROR(INDEX(Correcties!B:B,MATCH('Betaald percentage 2023'!A461,Correcties!A:A,0)),"")</f>
        <v>0</v>
      </c>
    </row>
    <row r="462" spans="1:7" x14ac:dyDescent="0.25">
      <c r="A462" s="45"/>
      <c r="B462" s="39" t="str">
        <f>IFERROR(INDEX('Betaald tarief 2023'!B:B,MATCH('Betaald percentage 2023'!A462,'Betaald tarief 2023'!A:A,0)),"")</f>
        <v/>
      </c>
      <c r="C462" s="39" t="str">
        <f>IFERROR(INDEX('Betaald tarief 2023'!C:C,MATCH('Betaald percentage 2023'!A462,'Betaald tarief 2023'!A:A,0)),"")</f>
        <v/>
      </c>
      <c r="D462" s="41" cm="1">
        <f t="array" ref="D462">IFERROR(E462/SUMPRODUCT(('Betaald tarief 2023'!$A$2:$A$100000='Betaald percentage 2023'!A462)*'Betaald tarief 2023'!$H$2:$H$100000*'Betaald tarief 2023'!$O$2:$O$100000),0)</f>
        <v>0</v>
      </c>
      <c r="E462" s="42">
        <f>SUMIFS('Betaald tarief 2023'!G:G,'Betaald tarief 2023'!A:A,'Betaald percentage 2023'!A462)</f>
        <v>0</v>
      </c>
      <c r="F462" s="42">
        <f>SUMIFS('Betaald tarief 2023'!Q:Q,'Betaald tarief 2023'!A:A,'Betaald percentage 2023'!A462)</f>
        <v>0</v>
      </c>
      <c r="G462">
        <f>IFERROR(INDEX(Correcties!B:B,MATCH('Betaald percentage 2023'!A462,Correcties!A:A,0)),"")</f>
        <v>0</v>
      </c>
    </row>
    <row r="463" spans="1:7" x14ac:dyDescent="0.25">
      <c r="A463" s="45"/>
      <c r="B463" s="39" t="str">
        <f>IFERROR(INDEX('Betaald tarief 2023'!B:B,MATCH('Betaald percentage 2023'!A463,'Betaald tarief 2023'!A:A,0)),"")</f>
        <v/>
      </c>
      <c r="C463" s="39" t="str">
        <f>IFERROR(INDEX('Betaald tarief 2023'!C:C,MATCH('Betaald percentage 2023'!A463,'Betaald tarief 2023'!A:A,0)),"")</f>
        <v/>
      </c>
      <c r="D463" s="41" cm="1">
        <f t="array" ref="D463">IFERROR(E463/SUMPRODUCT(('Betaald tarief 2023'!$A$2:$A$100000='Betaald percentage 2023'!A463)*'Betaald tarief 2023'!$H$2:$H$100000*'Betaald tarief 2023'!$O$2:$O$100000),0)</f>
        <v>0</v>
      </c>
      <c r="E463" s="42">
        <f>SUMIFS('Betaald tarief 2023'!G:G,'Betaald tarief 2023'!A:A,'Betaald percentage 2023'!A463)</f>
        <v>0</v>
      </c>
      <c r="F463" s="42">
        <f>SUMIFS('Betaald tarief 2023'!Q:Q,'Betaald tarief 2023'!A:A,'Betaald percentage 2023'!A463)</f>
        <v>0</v>
      </c>
      <c r="G463">
        <f>IFERROR(INDEX(Correcties!B:B,MATCH('Betaald percentage 2023'!A463,Correcties!A:A,0)),"")</f>
        <v>0</v>
      </c>
    </row>
    <row r="464" spans="1:7" x14ac:dyDescent="0.25">
      <c r="A464" s="45"/>
      <c r="B464" s="39" t="str">
        <f>IFERROR(INDEX('Betaald tarief 2023'!B:B,MATCH('Betaald percentage 2023'!A464,'Betaald tarief 2023'!A:A,0)),"")</f>
        <v/>
      </c>
      <c r="C464" s="39" t="str">
        <f>IFERROR(INDEX('Betaald tarief 2023'!C:C,MATCH('Betaald percentage 2023'!A464,'Betaald tarief 2023'!A:A,0)),"")</f>
        <v/>
      </c>
      <c r="D464" s="41" cm="1">
        <f t="array" ref="D464">IFERROR(E464/SUMPRODUCT(('Betaald tarief 2023'!$A$2:$A$100000='Betaald percentage 2023'!A464)*'Betaald tarief 2023'!$H$2:$H$100000*'Betaald tarief 2023'!$O$2:$O$100000),0)</f>
        <v>0</v>
      </c>
      <c r="E464" s="42">
        <f>SUMIFS('Betaald tarief 2023'!G:G,'Betaald tarief 2023'!A:A,'Betaald percentage 2023'!A464)</f>
        <v>0</v>
      </c>
      <c r="F464" s="42">
        <f>SUMIFS('Betaald tarief 2023'!Q:Q,'Betaald tarief 2023'!A:A,'Betaald percentage 2023'!A464)</f>
        <v>0</v>
      </c>
      <c r="G464">
        <f>IFERROR(INDEX(Correcties!B:B,MATCH('Betaald percentage 2023'!A464,Correcties!A:A,0)),"")</f>
        <v>0</v>
      </c>
    </row>
    <row r="465" spans="1:7" x14ac:dyDescent="0.25">
      <c r="A465" s="45"/>
      <c r="B465" s="39" t="str">
        <f>IFERROR(INDEX('Betaald tarief 2023'!B:B,MATCH('Betaald percentage 2023'!A465,'Betaald tarief 2023'!A:A,0)),"")</f>
        <v/>
      </c>
      <c r="C465" s="39" t="str">
        <f>IFERROR(INDEX('Betaald tarief 2023'!C:C,MATCH('Betaald percentage 2023'!A465,'Betaald tarief 2023'!A:A,0)),"")</f>
        <v/>
      </c>
      <c r="D465" s="41" cm="1">
        <f t="array" ref="D465">IFERROR(E465/SUMPRODUCT(('Betaald tarief 2023'!$A$2:$A$100000='Betaald percentage 2023'!A465)*'Betaald tarief 2023'!$H$2:$H$100000*'Betaald tarief 2023'!$O$2:$O$100000),0)</f>
        <v>0</v>
      </c>
      <c r="E465" s="42">
        <f>SUMIFS('Betaald tarief 2023'!G:G,'Betaald tarief 2023'!A:A,'Betaald percentage 2023'!A465)</f>
        <v>0</v>
      </c>
      <c r="F465" s="42">
        <f>SUMIFS('Betaald tarief 2023'!Q:Q,'Betaald tarief 2023'!A:A,'Betaald percentage 2023'!A465)</f>
        <v>0</v>
      </c>
      <c r="G465">
        <f>IFERROR(INDEX(Correcties!B:B,MATCH('Betaald percentage 2023'!A465,Correcties!A:A,0)),"")</f>
        <v>0</v>
      </c>
    </row>
    <row r="466" spans="1:7" x14ac:dyDescent="0.25">
      <c r="A466" s="45"/>
      <c r="B466" s="39" t="str">
        <f>IFERROR(INDEX('Betaald tarief 2023'!B:B,MATCH('Betaald percentage 2023'!A466,'Betaald tarief 2023'!A:A,0)),"")</f>
        <v/>
      </c>
      <c r="C466" s="39" t="str">
        <f>IFERROR(INDEX('Betaald tarief 2023'!C:C,MATCH('Betaald percentage 2023'!A466,'Betaald tarief 2023'!A:A,0)),"")</f>
        <v/>
      </c>
      <c r="D466" s="41" cm="1">
        <f t="array" ref="D466">IFERROR(E466/SUMPRODUCT(('Betaald tarief 2023'!$A$2:$A$100000='Betaald percentage 2023'!A466)*'Betaald tarief 2023'!$H$2:$H$100000*'Betaald tarief 2023'!$O$2:$O$100000),0)</f>
        <v>0</v>
      </c>
      <c r="E466" s="42">
        <f>SUMIFS('Betaald tarief 2023'!G:G,'Betaald tarief 2023'!A:A,'Betaald percentage 2023'!A466)</f>
        <v>0</v>
      </c>
      <c r="F466" s="42">
        <f>SUMIFS('Betaald tarief 2023'!Q:Q,'Betaald tarief 2023'!A:A,'Betaald percentage 2023'!A466)</f>
        <v>0</v>
      </c>
      <c r="G466">
        <f>IFERROR(INDEX(Correcties!B:B,MATCH('Betaald percentage 2023'!A466,Correcties!A:A,0)),"")</f>
        <v>0</v>
      </c>
    </row>
    <row r="467" spans="1:7" x14ac:dyDescent="0.25">
      <c r="A467" s="45"/>
      <c r="B467" s="39" t="str">
        <f>IFERROR(INDEX('Betaald tarief 2023'!B:B,MATCH('Betaald percentage 2023'!A467,'Betaald tarief 2023'!A:A,0)),"")</f>
        <v/>
      </c>
      <c r="C467" s="39" t="str">
        <f>IFERROR(INDEX('Betaald tarief 2023'!C:C,MATCH('Betaald percentage 2023'!A467,'Betaald tarief 2023'!A:A,0)),"")</f>
        <v/>
      </c>
      <c r="D467" s="41" cm="1">
        <f t="array" ref="D467">IFERROR(E467/SUMPRODUCT(('Betaald tarief 2023'!$A$2:$A$100000='Betaald percentage 2023'!A467)*'Betaald tarief 2023'!$H$2:$H$100000*'Betaald tarief 2023'!$O$2:$O$100000),0)</f>
        <v>0</v>
      </c>
      <c r="E467" s="42">
        <f>SUMIFS('Betaald tarief 2023'!G:G,'Betaald tarief 2023'!A:A,'Betaald percentage 2023'!A467)</f>
        <v>0</v>
      </c>
      <c r="F467" s="42">
        <f>SUMIFS('Betaald tarief 2023'!Q:Q,'Betaald tarief 2023'!A:A,'Betaald percentage 2023'!A467)</f>
        <v>0</v>
      </c>
      <c r="G467">
        <f>IFERROR(INDEX(Correcties!B:B,MATCH('Betaald percentage 2023'!A467,Correcties!A:A,0)),"")</f>
        <v>0</v>
      </c>
    </row>
    <row r="468" spans="1:7" x14ac:dyDescent="0.25">
      <c r="A468" s="45"/>
      <c r="B468" s="39" t="str">
        <f>IFERROR(INDEX('Betaald tarief 2023'!B:B,MATCH('Betaald percentage 2023'!A468,'Betaald tarief 2023'!A:A,0)),"")</f>
        <v/>
      </c>
      <c r="C468" s="39" t="str">
        <f>IFERROR(INDEX('Betaald tarief 2023'!C:C,MATCH('Betaald percentage 2023'!A468,'Betaald tarief 2023'!A:A,0)),"")</f>
        <v/>
      </c>
      <c r="D468" s="41" cm="1">
        <f t="array" ref="D468">IFERROR(E468/SUMPRODUCT(('Betaald tarief 2023'!$A$2:$A$100000='Betaald percentage 2023'!A468)*'Betaald tarief 2023'!$H$2:$H$100000*'Betaald tarief 2023'!$O$2:$O$100000),0)</f>
        <v>0</v>
      </c>
      <c r="E468" s="42">
        <f>SUMIFS('Betaald tarief 2023'!G:G,'Betaald tarief 2023'!A:A,'Betaald percentage 2023'!A468)</f>
        <v>0</v>
      </c>
      <c r="F468" s="42">
        <f>SUMIFS('Betaald tarief 2023'!Q:Q,'Betaald tarief 2023'!A:A,'Betaald percentage 2023'!A468)</f>
        <v>0</v>
      </c>
      <c r="G468">
        <f>IFERROR(INDEX(Correcties!B:B,MATCH('Betaald percentage 2023'!A468,Correcties!A:A,0)),"")</f>
        <v>0</v>
      </c>
    </row>
    <row r="469" spans="1:7" x14ac:dyDescent="0.25">
      <c r="A469" s="45"/>
      <c r="B469" s="39" t="str">
        <f>IFERROR(INDEX('Betaald tarief 2023'!B:B,MATCH('Betaald percentage 2023'!A469,'Betaald tarief 2023'!A:A,0)),"")</f>
        <v/>
      </c>
      <c r="C469" s="39" t="str">
        <f>IFERROR(INDEX('Betaald tarief 2023'!C:C,MATCH('Betaald percentage 2023'!A469,'Betaald tarief 2023'!A:A,0)),"")</f>
        <v/>
      </c>
      <c r="D469" s="41" cm="1">
        <f t="array" ref="D469">IFERROR(E469/SUMPRODUCT(('Betaald tarief 2023'!$A$2:$A$100000='Betaald percentage 2023'!A469)*'Betaald tarief 2023'!$H$2:$H$100000*'Betaald tarief 2023'!$O$2:$O$100000),0)</f>
        <v>0</v>
      </c>
      <c r="E469" s="42">
        <f>SUMIFS('Betaald tarief 2023'!G:G,'Betaald tarief 2023'!A:A,'Betaald percentage 2023'!A469)</f>
        <v>0</v>
      </c>
      <c r="F469" s="42">
        <f>SUMIFS('Betaald tarief 2023'!Q:Q,'Betaald tarief 2023'!A:A,'Betaald percentage 2023'!A469)</f>
        <v>0</v>
      </c>
      <c r="G469">
        <f>IFERROR(INDEX(Correcties!B:B,MATCH('Betaald percentage 2023'!A469,Correcties!A:A,0)),"")</f>
        <v>0</v>
      </c>
    </row>
    <row r="470" spans="1:7" x14ac:dyDescent="0.25">
      <c r="A470" s="45"/>
      <c r="B470" s="39" t="str">
        <f>IFERROR(INDEX('Betaald tarief 2023'!B:B,MATCH('Betaald percentage 2023'!A470,'Betaald tarief 2023'!A:A,0)),"")</f>
        <v/>
      </c>
      <c r="C470" s="39" t="str">
        <f>IFERROR(INDEX('Betaald tarief 2023'!C:C,MATCH('Betaald percentage 2023'!A470,'Betaald tarief 2023'!A:A,0)),"")</f>
        <v/>
      </c>
      <c r="D470" s="41" cm="1">
        <f t="array" ref="D470">IFERROR(E470/SUMPRODUCT(('Betaald tarief 2023'!$A$2:$A$100000='Betaald percentage 2023'!A470)*'Betaald tarief 2023'!$H$2:$H$100000*'Betaald tarief 2023'!$O$2:$O$100000),0)</f>
        <v>0</v>
      </c>
      <c r="E470" s="42">
        <f>SUMIFS('Betaald tarief 2023'!G:G,'Betaald tarief 2023'!A:A,'Betaald percentage 2023'!A470)</f>
        <v>0</v>
      </c>
      <c r="F470" s="42">
        <f>SUMIFS('Betaald tarief 2023'!Q:Q,'Betaald tarief 2023'!A:A,'Betaald percentage 2023'!A470)</f>
        <v>0</v>
      </c>
      <c r="G470">
        <f>IFERROR(INDEX(Correcties!B:B,MATCH('Betaald percentage 2023'!A470,Correcties!A:A,0)),"")</f>
        <v>0</v>
      </c>
    </row>
    <row r="471" spans="1:7" x14ac:dyDescent="0.25">
      <c r="A471" s="45"/>
      <c r="B471" s="39" t="str">
        <f>IFERROR(INDEX('Betaald tarief 2023'!B:B,MATCH('Betaald percentage 2023'!A471,'Betaald tarief 2023'!A:A,0)),"")</f>
        <v/>
      </c>
      <c r="C471" s="39" t="str">
        <f>IFERROR(INDEX('Betaald tarief 2023'!C:C,MATCH('Betaald percentage 2023'!A471,'Betaald tarief 2023'!A:A,0)),"")</f>
        <v/>
      </c>
      <c r="D471" s="41" cm="1">
        <f t="array" ref="D471">IFERROR(E471/SUMPRODUCT(('Betaald tarief 2023'!$A$2:$A$100000='Betaald percentage 2023'!A471)*'Betaald tarief 2023'!$H$2:$H$100000*'Betaald tarief 2023'!$O$2:$O$100000),0)</f>
        <v>0</v>
      </c>
      <c r="E471" s="42">
        <f>SUMIFS('Betaald tarief 2023'!G:G,'Betaald tarief 2023'!A:A,'Betaald percentage 2023'!A471)</f>
        <v>0</v>
      </c>
      <c r="F471" s="42">
        <f>SUMIFS('Betaald tarief 2023'!Q:Q,'Betaald tarief 2023'!A:A,'Betaald percentage 2023'!A471)</f>
        <v>0</v>
      </c>
      <c r="G471">
        <f>IFERROR(INDEX(Correcties!B:B,MATCH('Betaald percentage 2023'!A471,Correcties!A:A,0)),"")</f>
        <v>0</v>
      </c>
    </row>
    <row r="472" spans="1:7" x14ac:dyDescent="0.25">
      <c r="A472" s="45"/>
      <c r="B472" s="39" t="str">
        <f>IFERROR(INDEX('Betaald tarief 2023'!B:B,MATCH('Betaald percentage 2023'!A472,'Betaald tarief 2023'!A:A,0)),"")</f>
        <v/>
      </c>
      <c r="C472" s="39" t="str">
        <f>IFERROR(INDEX('Betaald tarief 2023'!C:C,MATCH('Betaald percentage 2023'!A472,'Betaald tarief 2023'!A:A,0)),"")</f>
        <v/>
      </c>
      <c r="D472" s="41" cm="1">
        <f t="array" ref="D472">IFERROR(E472/SUMPRODUCT(('Betaald tarief 2023'!$A$2:$A$100000='Betaald percentage 2023'!A472)*'Betaald tarief 2023'!$H$2:$H$100000*'Betaald tarief 2023'!$O$2:$O$100000),0)</f>
        <v>0</v>
      </c>
      <c r="E472" s="42">
        <f>SUMIFS('Betaald tarief 2023'!G:G,'Betaald tarief 2023'!A:A,'Betaald percentage 2023'!A472)</f>
        <v>0</v>
      </c>
      <c r="F472" s="42">
        <f>SUMIFS('Betaald tarief 2023'!Q:Q,'Betaald tarief 2023'!A:A,'Betaald percentage 2023'!A472)</f>
        <v>0</v>
      </c>
      <c r="G472">
        <f>IFERROR(INDEX(Correcties!B:B,MATCH('Betaald percentage 2023'!A472,Correcties!A:A,0)),"")</f>
        <v>0</v>
      </c>
    </row>
    <row r="473" spans="1:7" x14ac:dyDescent="0.25">
      <c r="A473" s="45"/>
      <c r="B473" s="39" t="str">
        <f>IFERROR(INDEX('Betaald tarief 2023'!B:B,MATCH('Betaald percentage 2023'!A473,'Betaald tarief 2023'!A:A,0)),"")</f>
        <v/>
      </c>
      <c r="C473" s="39" t="str">
        <f>IFERROR(INDEX('Betaald tarief 2023'!C:C,MATCH('Betaald percentage 2023'!A473,'Betaald tarief 2023'!A:A,0)),"")</f>
        <v/>
      </c>
      <c r="D473" s="41" cm="1">
        <f t="array" ref="D473">IFERROR(E473/SUMPRODUCT(('Betaald tarief 2023'!$A$2:$A$100000='Betaald percentage 2023'!A473)*'Betaald tarief 2023'!$H$2:$H$100000*'Betaald tarief 2023'!$O$2:$O$100000),0)</f>
        <v>0</v>
      </c>
      <c r="E473" s="42">
        <f>SUMIFS('Betaald tarief 2023'!G:G,'Betaald tarief 2023'!A:A,'Betaald percentage 2023'!A473)</f>
        <v>0</v>
      </c>
      <c r="F473" s="42">
        <f>SUMIFS('Betaald tarief 2023'!Q:Q,'Betaald tarief 2023'!A:A,'Betaald percentage 2023'!A473)</f>
        <v>0</v>
      </c>
      <c r="G473">
        <f>IFERROR(INDEX(Correcties!B:B,MATCH('Betaald percentage 2023'!A473,Correcties!A:A,0)),"")</f>
        <v>0</v>
      </c>
    </row>
    <row r="474" spans="1:7" x14ac:dyDescent="0.25">
      <c r="A474" s="45"/>
      <c r="B474" s="39" t="str">
        <f>IFERROR(INDEX('Betaald tarief 2023'!B:B,MATCH('Betaald percentage 2023'!A474,'Betaald tarief 2023'!A:A,0)),"")</f>
        <v/>
      </c>
      <c r="C474" s="39" t="str">
        <f>IFERROR(INDEX('Betaald tarief 2023'!C:C,MATCH('Betaald percentage 2023'!A474,'Betaald tarief 2023'!A:A,0)),"")</f>
        <v/>
      </c>
      <c r="D474" s="41" cm="1">
        <f t="array" ref="D474">IFERROR(E474/SUMPRODUCT(('Betaald tarief 2023'!$A$2:$A$100000='Betaald percentage 2023'!A474)*'Betaald tarief 2023'!$H$2:$H$100000*'Betaald tarief 2023'!$O$2:$O$100000),0)</f>
        <v>0</v>
      </c>
      <c r="E474" s="42">
        <f>SUMIFS('Betaald tarief 2023'!G:G,'Betaald tarief 2023'!A:A,'Betaald percentage 2023'!A474)</f>
        <v>0</v>
      </c>
      <c r="F474" s="42">
        <f>SUMIFS('Betaald tarief 2023'!Q:Q,'Betaald tarief 2023'!A:A,'Betaald percentage 2023'!A474)</f>
        <v>0</v>
      </c>
      <c r="G474">
        <f>IFERROR(INDEX(Correcties!B:B,MATCH('Betaald percentage 2023'!A474,Correcties!A:A,0)),"")</f>
        <v>0</v>
      </c>
    </row>
    <row r="475" spans="1:7" x14ac:dyDescent="0.25">
      <c r="A475" s="45"/>
      <c r="B475" s="39" t="str">
        <f>IFERROR(INDEX('Betaald tarief 2023'!B:B,MATCH('Betaald percentage 2023'!A475,'Betaald tarief 2023'!A:A,0)),"")</f>
        <v/>
      </c>
      <c r="C475" s="39" t="str">
        <f>IFERROR(INDEX('Betaald tarief 2023'!C:C,MATCH('Betaald percentage 2023'!A475,'Betaald tarief 2023'!A:A,0)),"")</f>
        <v/>
      </c>
      <c r="D475" s="41" cm="1">
        <f t="array" ref="D475">IFERROR(E475/SUMPRODUCT(('Betaald tarief 2023'!$A$2:$A$100000='Betaald percentage 2023'!A475)*'Betaald tarief 2023'!$H$2:$H$100000*'Betaald tarief 2023'!$O$2:$O$100000),0)</f>
        <v>0</v>
      </c>
      <c r="E475" s="42">
        <f>SUMIFS('Betaald tarief 2023'!G:G,'Betaald tarief 2023'!A:A,'Betaald percentage 2023'!A475)</f>
        <v>0</v>
      </c>
      <c r="F475" s="42">
        <f>SUMIFS('Betaald tarief 2023'!Q:Q,'Betaald tarief 2023'!A:A,'Betaald percentage 2023'!A475)</f>
        <v>0</v>
      </c>
      <c r="G475">
        <f>IFERROR(INDEX(Correcties!B:B,MATCH('Betaald percentage 2023'!A475,Correcties!A:A,0)),"")</f>
        <v>0</v>
      </c>
    </row>
    <row r="476" spans="1:7" x14ac:dyDescent="0.25">
      <c r="A476" s="45"/>
      <c r="B476" s="39" t="str">
        <f>IFERROR(INDEX('Betaald tarief 2023'!B:B,MATCH('Betaald percentage 2023'!A476,'Betaald tarief 2023'!A:A,0)),"")</f>
        <v/>
      </c>
      <c r="C476" s="39" t="str">
        <f>IFERROR(INDEX('Betaald tarief 2023'!C:C,MATCH('Betaald percentage 2023'!A476,'Betaald tarief 2023'!A:A,0)),"")</f>
        <v/>
      </c>
      <c r="D476" s="41" cm="1">
        <f t="array" ref="D476">IFERROR(E476/SUMPRODUCT(('Betaald tarief 2023'!$A$2:$A$100000='Betaald percentage 2023'!A476)*'Betaald tarief 2023'!$H$2:$H$100000*'Betaald tarief 2023'!$O$2:$O$100000),0)</f>
        <v>0</v>
      </c>
      <c r="E476" s="42">
        <f>SUMIFS('Betaald tarief 2023'!G:G,'Betaald tarief 2023'!A:A,'Betaald percentage 2023'!A476)</f>
        <v>0</v>
      </c>
      <c r="F476" s="42">
        <f>SUMIFS('Betaald tarief 2023'!Q:Q,'Betaald tarief 2023'!A:A,'Betaald percentage 2023'!A476)</f>
        <v>0</v>
      </c>
      <c r="G476">
        <f>IFERROR(INDEX(Correcties!B:B,MATCH('Betaald percentage 2023'!A476,Correcties!A:A,0)),"")</f>
        <v>0</v>
      </c>
    </row>
    <row r="477" spans="1:7" x14ac:dyDescent="0.25">
      <c r="A477" s="45"/>
      <c r="B477" s="39" t="str">
        <f>IFERROR(INDEX('Betaald tarief 2023'!B:B,MATCH('Betaald percentage 2023'!A477,'Betaald tarief 2023'!A:A,0)),"")</f>
        <v/>
      </c>
      <c r="C477" s="39" t="str">
        <f>IFERROR(INDEX('Betaald tarief 2023'!C:C,MATCH('Betaald percentage 2023'!A477,'Betaald tarief 2023'!A:A,0)),"")</f>
        <v/>
      </c>
      <c r="D477" s="41" cm="1">
        <f t="array" ref="D477">IFERROR(E477/SUMPRODUCT(('Betaald tarief 2023'!$A$2:$A$100000='Betaald percentage 2023'!A477)*'Betaald tarief 2023'!$H$2:$H$100000*'Betaald tarief 2023'!$O$2:$O$100000),0)</f>
        <v>0</v>
      </c>
      <c r="E477" s="42">
        <f>SUMIFS('Betaald tarief 2023'!G:G,'Betaald tarief 2023'!A:A,'Betaald percentage 2023'!A477)</f>
        <v>0</v>
      </c>
      <c r="F477" s="42">
        <f>SUMIFS('Betaald tarief 2023'!Q:Q,'Betaald tarief 2023'!A:A,'Betaald percentage 2023'!A477)</f>
        <v>0</v>
      </c>
      <c r="G477">
        <f>IFERROR(INDEX(Correcties!B:B,MATCH('Betaald percentage 2023'!A477,Correcties!A:A,0)),"")</f>
        <v>0</v>
      </c>
    </row>
    <row r="478" spans="1:7" x14ac:dyDescent="0.25">
      <c r="A478" s="45"/>
      <c r="B478" s="39" t="str">
        <f>IFERROR(INDEX('Betaald tarief 2023'!B:B,MATCH('Betaald percentage 2023'!A478,'Betaald tarief 2023'!A:A,0)),"")</f>
        <v/>
      </c>
      <c r="C478" s="39" t="str">
        <f>IFERROR(INDEX('Betaald tarief 2023'!C:C,MATCH('Betaald percentage 2023'!A478,'Betaald tarief 2023'!A:A,0)),"")</f>
        <v/>
      </c>
      <c r="D478" s="41" cm="1">
        <f t="array" ref="D478">IFERROR(E478/SUMPRODUCT(('Betaald tarief 2023'!$A$2:$A$100000='Betaald percentage 2023'!A478)*'Betaald tarief 2023'!$H$2:$H$100000*'Betaald tarief 2023'!$O$2:$O$100000),0)</f>
        <v>0</v>
      </c>
      <c r="E478" s="42">
        <f>SUMIFS('Betaald tarief 2023'!G:G,'Betaald tarief 2023'!A:A,'Betaald percentage 2023'!A478)</f>
        <v>0</v>
      </c>
      <c r="F478" s="42">
        <f>SUMIFS('Betaald tarief 2023'!Q:Q,'Betaald tarief 2023'!A:A,'Betaald percentage 2023'!A478)</f>
        <v>0</v>
      </c>
      <c r="G478">
        <f>IFERROR(INDEX(Correcties!B:B,MATCH('Betaald percentage 2023'!A478,Correcties!A:A,0)),"")</f>
        <v>0</v>
      </c>
    </row>
    <row r="479" spans="1:7" x14ac:dyDescent="0.25">
      <c r="A479" s="45"/>
      <c r="B479" s="39" t="str">
        <f>IFERROR(INDEX('Betaald tarief 2023'!B:B,MATCH('Betaald percentage 2023'!A479,'Betaald tarief 2023'!A:A,0)),"")</f>
        <v/>
      </c>
      <c r="C479" s="39" t="str">
        <f>IFERROR(INDEX('Betaald tarief 2023'!C:C,MATCH('Betaald percentage 2023'!A479,'Betaald tarief 2023'!A:A,0)),"")</f>
        <v/>
      </c>
      <c r="D479" s="41" cm="1">
        <f t="array" ref="D479">IFERROR(E479/SUMPRODUCT(('Betaald tarief 2023'!$A$2:$A$100000='Betaald percentage 2023'!A479)*'Betaald tarief 2023'!$H$2:$H$100000*'Betaald tarief 2023'!$O$2:$O$100000),0)</f>
        <v>0</v>
      </c>
      <c r="E479" s="42">
        <f>SUMIFS('Betaald tarief 2023'!G:G,'Betaald tarief 2023'!A:A,'Betaald percentage 2023'!A479)</f>
        <v>0</v>
      </c>
      <c r="F479" s="42">
        <f>SUMIFS('Betaald tarief 2023'!Q:Q,'Betaald tarief 2023'!A:A,'Betaald percentage 2023'!A479)</f>
        <v>0</v>
      </c>
      <c r="G479">
        <f>IFERROR(INDEX(Correcties!B:B,MATCH('Betaald percentage 2023'!A479,Correcties!A:A,0)),"")</f>
        <v>0</v>
      </c>
    </row>
    <row r="480" spans="1:7" x14ac:dyDescent="0.25">
      <c r="A480" s="45"/>
      <c r="B480" s="39" t="str">
        <f>IFERROR(INDEX('Betaald tarief 2023'!B:B,MATCH('Betaald percentage 2023'!A480,'Betaald tarief 2023'!A:A,0)),"")</f>
        <v/>
      </c>
      <c r="C480" s="39" t="str">
        <f>IFERROR(INDEX('Betaald tarief 2023'!C:C,MATCH('Betaald percentage 2023'!A480,'Betaald tarief 2023'!A:A,0)),"")</f>
        <v/>
      </c>
      <c r="D480" s="41" cm="1">
        <f t="array" ref="D480">IFERROR(E480/SUMPRODUCT(('Betaald tarief 2023'!$A$2:$A$100000='Betaald percentage 2023'!A480)*'Betaald tarief 2023'!$H$2:$H$100000*'Betaald tarief 2023'!$O$2:$O$100000),0)</f>
        <v>0</v>
      </c>
      <c r="E480" s="42">
        <f>SUMIFS('Betaald tarief 2023'!G:G,'Betaald tarief 2023'!A:A,'Betaald percentage 2023'!A480)</f>
        <v>0</v>
      </c>
      <c r="F480" s="42">
        <f>SUMIFS('Betaald tarief 2023'!Q:Q,'Betaald tarief 2023'!A:A,'Betaald percentage 2023'!A480)</f>
        <v>0</v>
      </c>
      <c r="G480">
        <f>IFERROR(INDEX(Correcties!B:B,MATCH('Betaald percentage 2023'!A480,Correcties!A:A,0)),"")</f>
        <v>0</v>
      </c>
    </row>
    <row r="481" spans="1:7" x14ac:dyDescent="0.25">
      <c r="A481" s="45"/>
      <c r="B481" s="39" t="str">
        <f>IFERROR(INDEX('Betaald tarief 2023'!B:B,MATCH('Betaald percentage 2023'!A481,'Betaald tarief 2023'!A:A,0)),"")</f>
        <v/>
      </c>
      <c r="C481" s="39" t="str">
        <f>IFERROR(INDEX('Betaald tarief 2023'!C:C,MATCH('Betaald percentage 2023'!A481,'Betaald tarief 2023'!A:A,0)),"")</f>
        <v/>
      </c>
      <c r="D481" s="41" cm="1">
        <f t="array" ref="D481">IFERROR(E481/SUMPRODUCT(('Betaald tarief 2023'!$A$2:$A$100000='Betaald percentage 2023'!A481)*'Betaald tarief 2023'!$H$2:$H$100000*'Betaald tarief 2023'!$O$2:$O$100000),0)</f>
        <v>0</v>
      </c>
      <c r="E481" s="42">
        <f>SUMIFS('Betaald tarief 2023'!G:G,'Betaald tarief 2023'!A:A,'Betaald percentage 2023'!A481)</f>
        <v>0</v>
      </c>
      <c r="F481" s="42">
        <f>SUMIFS('Betaald tarief 2023'!Q:Q,'Betaald tarief 2023'!A:A,'Betaald percentage 2023'!A481)</f>
        <v>0</v>
      </c>
      <c r="G481">
        <f>IFERROR(INDEX(Correcties!B:B,MATCH('Betaald percentage 2023'!A481,Correcties!A:A,0)),"")</f>
        <v>0</v>
      </c>
    </row>
    <row r="482" spans="1:7" x14ac:dyDescent="0.25">
      <c r="A482" s="45"/>
      <c r="B482" s="39" t="str">
        <f>IFERROR(INDEX('Betaald tarief 2023'!B:B,MATCH('Betaald percentage 2023'!A482,'Betaald tarief 2023'!A:A,0)),"")</f>
        <v/>
      </c>
      <c r="C482" s="39" t="str">
        <f>IFERROR(INDEX('Betaald tarief 2023'!C:C,MATCH('Betaald percentage 2023'!A482,'Betaald tarief 2023'!A:A,0)),"")</f>
        <v/>
      </c>
      <c r="D482" s="41" cm="1">
        <f t="array" ref="D482">IFERROR(E482/SUMPRODUCT(('Betaald tarief 2023'!$A$2:$A$100000='Betaald percentage 2023'!A482)*'Betaald tarief 2023'!$H$2:$H$100000*'Betaald tarief 2023'!$O$2:$O$100000),0)</f>
        <v>0</v>
      </c>
      <c r="E482" s="42">
        <f>SUMIFS('Betaald tarief 2023'!G:G,'Betaald tarief 2023'!A:A,'Betaald percentage 2023'!A482)</f>
        <v>0</v>
      </c>
      <c r="F482" s="42">
        <f>SUMIFS('Betaald tarief 2023'!Q:Q,'Betaald tarief 2023'!A:A,'Betaald percentage 2023'!A482)</f>
        <v>0</v>
      </c>
      <c r="G482">
        <f>IFERROR(INDEX(Correcties!B:B,MATCH('Betaald percentage 2023'!A482,Correcties!A:A,0)),"")</f>
        <v>0</v>
      </c>
    </row>
    <row r="483" spans="1:7" x14ac:dyDescent="0.25">
      <c r="A483" s="45"/>
      <c r="B483" s="39" t="str">
        <f>IFERROR(INDEX('Betaald tarief 2023'!B:B,MATCH('Betaald percentage 2023'!A483,'Betaald tarief 2023'!A:A,0)),"")</f>
        <v/>
      </c>
      <c r="C483" s="39" t="str">
        <f>IFERROR(INDEX('Betaald tarief 2023'!C:C,MATCH('Betaald percentage 2023'!A483,'Betaald tarief 2023'!A:A,0)),"")</f>
        <v/>
      </c>
      <c r="D483" s="41" cm="1">
        <f t="array" ref="D483">IFERROR(E483/SUMPRODUCT(('Betaald tarief 2023'!$A$2:$A$100000='Betaald percentage 2023'!A483)*'Betaald tarief 2023'!$H$2:$H$100000*'Betaald tarief 2023'!$O$2:$O$100000),0)</f>
        <v>0</v>
      </c>
      <c r="E483" s="42">
        <f>SUMIFS('Betaald tarief 2023'!G:G,'Betaald tarief 2023'!A:A,'Betaald percentage 2023'!A483)</f>
        <v>0</v>
      </c>
      <c r="F483" s="42">
        <f>SUMIFS('Betaald tarief 2023'!Q:Q,'Betaald tarief 2023'!A:A,'Betaald percentage 2023'!A483)</f>
        <v>0</v>
      </c>
      <c r="G483">
        <f>IFERROR(INDEX(Correcties!B:B,MATCH('Betaald percentage 2023'!A483,Correcties!A:A,0)),"")</f>
        <v>0</v>
      </c>
    </row>
    <row r="484" spans="1:7" x14ac:dyDescent="0.25">
      <c r="A484" s="45"/>
      <c r="B484" s="39" t="str">
        <f>IFERROR(INDEX('Betaald tarief 2023'!B:B,MATCH('Betaald percentage 2023'!A484,'Betaald tarief 2023'!A:A,0)),"")</f>
        <v/>
      </c>
      <c r="C484" s="39" t="str">
        <f>IFERROR(INDEX('Betaald tarief 2023'!C:C,MATCH('Betaald percentage 2023'!A484,'Betaald tarief 2023'!A:A,0)),"")</f>
        <v/>
      </c>
      <c r="D484" s="41" cm="1">
        <f t="array" ref="D484">IFERROR(E484/SUMPRODUCT(('Betaald tarief 2023'!$A$2:$A$100000='Betaald percentage 2023'!A484)*'Betaald tarief 2023'!$H$2:$H$100000*'Betaald tarief 2023'!$O$2:$O$100000),0)</f>
        <v>0</v>
      </c>
      <c r="E484" s="42">
        <f>SUMIFS('Betaald tarief 2023'!G:G,'Betaald tarief 2023'!A:A,'Betaald percentage 2023'!A484)</f>
        <v>0</v>
      </c>
      <c r="F484" s="42">
        <f>SUMIFS('Betaald tarief 2023'!Q:Q,'Betaald tarief 2023'!A:A,'Betaald percentage 2023'!A484)</f>
        <v>0</v>
      </c>
      <c r="G484">
        <f>IFERROR(INDEX(Correcties!B:B,MATCH('Betaald percentage 2023'!A484,Correcties!A:A,0)),"")</f>
        <v>0</v>
      </c>
    </row>
    <row r="485" spans="1:7" x14ac:dyDescent="0.25">
      <c r="A485" s="45"/>
      <c r="B485" s="39" t="str">
        <f>IFERROR(INDEX('Betaald tarief 2023'!B:B,MATCH('Betaald percentage 2023'!A485,'Betaald tarief 2023'!A:A,0)),"")</f>
        <v/>
      </c>
      <c r="C485" s="39" t="str">
        <f>IFERROR(INDEX('Betaald tarief 2023'!C:C,MATCH('Betaald percentage 2023'!A485,'Betaald tarief 2023'!A:A,0)),"")</f>
        <v/>
      </c>
      <c r="D485" s="41" cm="1">
        <f t="array" ref="D485">IFERROR(E485/SUMPRODUCT(('Betaald tarief 2023'!$A$2:$A$100000='Betaald percentage 2023'!A485)*'Betaald tarief 2023'!$H$2:$H$100000*'Betaald tarief 2023'!$O$2:$O$100000),0)</f>
        <v>0</v>
      </c>
      <c r="E485" s="42">
        <f>SUMIFS('Betaald tarief 2023'!G:G,'Betaald tarief 2023'!A:A,'Betaald percentage 2023'!A485)</f>
        <v>0</v>
      </c>
      <c r="F485" s="42">
        <f>SUMIFS('Betaald tarief 2023'!Q:Q,'Betaald tarief 2023'!A:A,'Betaald percentage 2023'!A485)</f>
        <v>0</v>
      </c>
      <c r="G485">
        <f>IFERROR(INDEX(Correcties!B:B,MATCH('Betaald percentage 2023'!A485,Correcties!A:A,0)),"")</f>
        <v>0</v>
      </c>
    </row>
    <row r="486" spans="1:7" x14ac:dyDescent="0.25">
      <c r="A486" s="45"/>
      <c r="B486" s="39" t="str">
        <f>IFERROR(INDEX('Betaald tarief 2023'!B:B,MATCH('Betaald percentage 2023'!A486,'Betaald tarief 2023'!A:A,0)),"")</f>
        <v/>
      </c>
      <c r="C486" s="39" t="str">
        <f>IFERROR(INDEX('Betaald tarief 2023'!C:C,MATCH('Betaald percentage 2023'!A486,'Betaald tarief 2023'!A:A,0)),"")</f>
        <v/>
      </c>
      <c r="D486" s="41" cm="1">
        <f t="array" ref="D486">IFERROR(E486/SUMPRODUCT(('Betaald tarief 2023'!$A$2:$A$100000='Betaald percentage 2023'!A486)*'Betaald tarief 2023'!$H$2:$H$100000*'Betaald tarief 2023'!$O$2:$O$100000),0)</f>
        <v>0</v>
      </c>
      <c r="E486" s="42">
        <f>SUMIFS('Betaald tarief 2023'!G:G,'Betaald tarief 2023'!A:A,'Betaald percentage 2023'!A486)</f>
        <v>0</v>
      </c>
      <c r="F486" s="42">
        <f>SUMIFS('Betaald tarief 2023'!Q:Q,'Betaald tarief 2023'!A:A,'Betaald percentage 2023'!A486)</f>
        <v>0</v>
      </c>
      <c r="G486">
        <f>IFERROR(INDEX(Correcties!B:B,MATCH('Betaald percentage 2023'!A486,Correcties!A:A,0)),"")</f>
        <v>0</v>
      </c>
    </row>
    <row r="487" spans="1:7" x14ac:dyDescent="0.25">
      <c r="A487" s="45"/>
      <c r="B487" s="39" t="str">
        <f>IFERROR(INDEX('Betaald tarief 2023'!B:B,MATCH('Betaald percentage 2023'!A487,'Betaald tarief 2023'!A:A,0)),"")</f>
        <v/>
      </c>
      <c r="C487" s="39" t="str">
        <f>IFERROR(INDEX('Betaald tarief 2023'!C:C,MATCH('Betaald percentage 2023'!A487,'Betaald tarief 2023'!A:A,0)),"")</f>
        <v/>
      </c>
      <c r="D487" s="41" cm="1">
        <f t="array" ref="D487">IFERROR(E487/SUMPRODUCT(('Betaald tarief 2023'!$A$2:$A$100000='Betaald percentage 2023'!A487)*'Betaald tarief 2023'!$H$2:$H$100000*'Betaald tarief 2023'!$O$2:$O$100000),0)</f>
        <v>0</v>
      </c>
      <c r="E487" s="42">
        <f>SUMIFS('Betaald tarief 2023'!G:G,'Betaald tarief 2023'!A:A,'Betaald percentage 2023'!A487)</f>
        <v>0</v>
      </c>
      <c r="F487" s="42">
        <f>SUMIFS('Betaald tarief 2023'!Q:Q,'Betaald tarief 2023'!A:A,'Betaald percentage 2023'!A487)</f>
        <v>0</v>
      </c>
      <c r="G487">
        <f>IFERROR(INDEX(Correcties!B:B,MATCH('Betaald percentage 2023'!A487,Correcties!A:A,0)),"")</f>
        <v>0</v>
      </c>
    </row>
    <row r="488" spans="1:7" x14ac:dyDescent="0.25">
      <c r="A488" s="45"/>
      <c r="B488" s="39" t="str">
        <f>IFERROR(INDEX('Betaald tarief 2023'!B:B,MATCH('Betaald percentage 2023'!A488,'Betaald tarief 2023'!A:A,0)),"")</f>
        <v/>
      </c>
      <c r="C488" s="39" t="str">
        <f>IFERROR(INDEX('Betaald tarief 2023'!C:C,MATCH('Betaald percentage 2023'!A488,'Betaald tarief 2023'!A:A,0)),"")</f>
        <v/>
      </c>
      <c r="D488" s="41" cm="1">
        <f t="array" ref="D488">IFERROR(E488/SUMPRODUCT(('Betaald tarief 2023'!$A$2:$A$100000='Betaald percentage 2023'!A488)*'Betaald tarief 2023'!$H$2:$H$100000*'Betaald tarief 2023'!$O$2:$O$100000),0)</f>
        <v>0</v>
      </c>
      <c r="E488" s="42">
        <f>SUMIFS('Betaald tarief 2023'!G:G,'Betaald tarief 2023'!A:A,'Betaald percentage 2023'!A488)</f>
        <v>0</v>
      </c>
      <c r="F488" s="42">
        <f>SUMIFS('Betaald tarief 2023'!Q:Q,'Betaald tarief 2023'!A:A,'Betaald percentage 2023'!A488)</f>
        <v>0</v>
      </c>
      <c r="G488">
        <f>IFERROR(INDEX(Correcties!B:B,MATCH('Betaald percentage 2023'!A488,Correcties!A:A,0)),"")</f>
        <v>0</v>
      </c>
    </row>
    <row r="489" spans="1:7" x14ac:dyDescent="0.25">
      <c r="A489" s="45"/>
      <c r="B489" s="39" t="str">
        <f>IFERROR(INDEX('Betaald tarief 2023'!B:B,MATCH('Betaald percentage 2023'!A489,'Betaald tarief 2023'!A:A,0)),"")</f>
        <v/>
      </c>
      <c r="C489" s="39" t="str">
        <f>IFERROR(INDEX('Betaald tarief 2023'!C:C,MATCH('Betaald percentage 2023'!A489,'Betaald tarief 2023'!A:A,0)),"")</f>
        <v/>
      </c>
      <c r="D489" s="41" cm="1">
        <f t="array" ref="D489">IFERROR(E489/SUMPRODUCT(('Betaald tarief 2023'!$A$2:$A$100000='Betaald percentage 2023'!A489)*'Betaald tarief 2023'!$H$2:$H$100000*'Betaald tarief 2023'!$O$2:$O$100000),0)</f>
        <v>0</v>
      </c>
      <c r="E489" s="42">
        <f>SUMIFS('Betaald tarief 2023'!G:G,'Betaald tarief 2023'!A:A,'Betaald percentage 2023'!A489)</f>
        <v>0</v>
      </c>
      <c r="F489" s="42">
        <f>SUMIFS('Betaald tarief 2023'!Q:Q,'Betaald tarief 2023'!A:A,'Betaald percentage 2023'!A489)</f>
        <v>0</v>
      </c>
      <c r="G489">
        <f>IFERROR(INDEX(Correcties!B:B,MATCH('Betaald percentage 2023'!A489,Correcties!A:A,0)),"")</f>
        <v>0</v>
      </c>
    </row>
    <row r="490" spans="1:7" x14ac:dyDescent="0.25">
      <c r="A490" s="45"/>
      <c r="B490" s="39" t="str">
        <f>IFERROR(INDEX('Betaald tarief 2023'!B:B,MATCH('Betaald percentage 2023'!A490,'Betaald tarief 2023'!A:A,0)),"")</f>
        <v/>
      </c>
      <c r="C490" s="39" t="str">
        <f>IFERROR(INDEX('Betaald tarief 2023'!C:C,MATCH('Betaald percentage 2023'!A490,'Betaald tarief 2023'!A:A,0)),"")</f>
        <v/>
      </c>
      <c r="D490" s="41" cm="1">
        <f t="array" ref="D490">IFERROR(E490/SUMPRODUCT(('Betaald tarief 2023'!$A$2:$A$100000='Betaald percentage 2023'!A490)*'Betaald tarief 2023'!$H$2:$H$100000*'Betaald tarief 2023'!$O$2:$O$100000),0)</f>
        <v>0</v>
      </c>
      <c r="E490" s="42">
        <f>SUMIFS('Betaald tarief 2023'!G:G,'Betaald tarief 2023'!A:A,'Betaald percentage 2023'!A490)</f>
        <v>0</v>
      </c>
      <c r="F490" s="42">
        <f>SUMIFS('Betaald tarief 2023'!Q:Q,'Betaald tarief 2023'!A:A,'Betaald percentage 2023'!A490)</f>
        <v>0</v>
      </c>
      <c r="G490">
        <f>IFERROR(INDEX(Correcties!B:B,MATCH('Betaald percentage 2023'!A490,Correcties!A:A,0)),"")</f>
        <v>0</v>
      </c>
    </row>
    <row r="491" spans="1:7" x14ac:dyDescent="0.25">
      <c r="A491" s="45"/>
      <c r="B491" s="39" t="str">
        <f>IFERROR(INDEX('Betaald tarief 2023'!B:B,MATCH('Betaald percentage 2023'!A491,'Betaald tarief 2023'!A:A,0)),"")</f>
        <v/>
      </c>
      <c r="C491" s="39" t="str">
        <f>IFERROR(INDEX('Betaald tarief 2023'!C:C,MATCH('Betaald percentage 2023'!A491,'Betaald tarief 2023'!A:A,0)),"")</f>
        <v/>
      </c>
      <c r="D491" s="41" cm="1">
        <f t="array" ref="D491">IFERROR(E491/SUMPRODUCT(('Betaald tarief 2023'!$A$2:$A$100000='Betaald percentage 2023'!A491)*'Betaald tarief 2023'!$H$2:$H$100000*'Betaald tarief 2023'!$O$2:$O$100000),0)</f>
        <v>0</v>
      </c>
      <c r="E491" s="42">
        <f>SUMIFS('Betaald tarief 2023'!G:G,'Betaald tarief 2023'!A:A,'Betaald percentage 2023'!A491)</f>
        <v>0</v>
      </c>
      <c r="F491" s="42">
        <f>SUMIFS('Betaald tarief 2023'!Q:Q,'Betaald tarief 2023'!A:A,'Betaald percentage 2023'!A491)</f>
        <v>0</v>
      </c>
      <c r="G491">
        <f>IFERROR(INDEX(Correcties!B:B,MATCH('Betaald percentage 2023'!A491,Correcties!A:A,0)),"")</f>
        <v>0</v>
      </c>
    </row>
    <row r="492" spans="1:7" x14ac:dyDescent="0.25">
      <c r="A492" s="45"/>
      <c r="B492" s="39" t="str">
        <f>IFERROR(INDEX('Betaald tarief 2023'!B:B,MATCH('Betaald percentage 2023'!A492,'Betaald tarief 2023'!A:A,0)),"")</f>
        <v/>
      </c>
      <c r="C492" s="39" t="str">
        <f>IFERROR(INDEX('Betaald tarief 2023'!C:C,MATCH('Betaald percentage 2023'!A492,'Betaald tarief 2023'!A:A,0)),"")</f>
        <v/>
      </c>
      <c r="D492" s="41" cm="1">
        <f t="array" ref="D492">IFERROR(E492/SUMPRODUCT(('Betaald tarief 2023'!$A$2:$A$100000='Betaald percentage 2023'!A492)*'Betaald tarief 2023'!$H$2:$H$100000*'Betaald tarief 2023'!$O$2:$O$100000),0)</f>
        <v>0</v>
      </c>
      <c r="E492" s="42">
        <f>SUMIFS('Betaald tarief 2023'!G:G,'Betaald tarief 2023'!A:A,'Betaald percentage 2023'!A492)</f>
        <v>0</v>
      </c>
      <c r="F492" s="42">
        <f>SUMIFS('Betaald tarief 2023'!Q:Q,'Betaald tarief 2023'!A:A,'Betaald percentage 2023'!A492)</f>
        <v>0</v>
      </c>
      <c r="G492">
        <f>IFERROR(INDEX(Correcties!B:B,MATCH('Betaald percentage 2023'!A492,Correcties!A:A,0)),"")</f>
        <v>0</v>
      </c>
    </row>
    <row r="493" spans="1:7" x14ac:dyDescent="0.25">
      <c r="A493" s="45"/>
      <c r="B493" s="39" t="str">
        <f>IFERROR(INDEX('Betaald tarief 2023'!B:B,MATCH('Betaald percentage 2023'!A493,'Betaald tarief 2023'!A:A,0)),"")</f>
        <v/>
      </c>
      <c r="C493" s="39" t="str">
        <f>IFERROR(INDEX('Betaald tarief 2023'!C:C,MATCH('Betaald percentage 2023'!A493,'Betaald tarief 2023'!A:A,0)),"")</f>
        <v/>
      </c>
      <c r="D493" s="41" cm="1">
        <f t="array" ref="D493">IFERROR(E493/SUMPRODUCT(('Betaald tarief 2023'!$A$2:$A$100000='Betaald percentage 2023'!A493)*'Betaald tarief 2023'!$H$2:$H$100000*'Betaald tarief 2023'!$O$2:$O$100000),0)</f>
        <v>0</v>
      </c>
      <c r="E493" s="42">
        <f>SUMIFS('Betaald tarief 2023'!G:G,'Betaald tarief 2023'!A:A,'Betaald percentage 2023'!A493)</f>
        <v>0</v>
      </c>
      <c r="F493" s="42">
        <f>SUMIFS('Betaald tarief 2023'!Q:Q,'Betaald tarief 2023'!A:A,'Betaald percentage 2023'!A493)</f>
        <v>0</v>
      </c>
      <c r="G493">
        <f>IFERROR(INDEX(Correcties!B:B,MATCH('Betaald percentage 2023'!A493,Correcties!A:A,0)),"")</f>
        <v>0</v>
      </c>
    </row>
    <row r="494" spans="1:7" x14ac:dyDescent="0.25">
      <c r="A494" s="45"/>
      <c r="B494" s="39" t="str">
        <f>IFERROR(INDEX('Betaald tarief 2023'!B:B,MATCH('Betaald percentage 2023'!A494,'Betaald tarief 2023'!A:A,0)),"")</f>
        <v/>
      </c>
      <c r="C494" s="39" t="str">
        <f>IFERROR(INDEX('Betaald tarief 2023'!C:C,MATCH('Betaald percentage 2023'!A494,'Betaald tarief 2023'!A:A,0)),"")</f>
        <v/>
      </c>
      <c r="D494" s="41" cm="1">
        <f t="array" ref="D494">IFERROR(E494/SUMPRODUCT(('Betaald tarief 2023'!$A$2:$A$100000='Betaald percentage 2023'!A494)*'Betaald tarief 2023'!$H$2:$H$100000*'Betaald tarief 2023'!$O$2:$O$100000),0)</f>
        <v>0</v>
      </c>
      <c r="E494" s="42">
        <f>SUMIFS('Betaald tarief 2023'!G:G,'Betaald tarief 2023'!A:A,'Betaald percentage 2023'!A494)</f>
        <v>0</v>
      </c>
      <c r="F494" s="42">
        <f>SUMIFS('Betaald tarief 2023'!Q:Q,'Betaald tarief 2023'!A:A,'Betaald percentage 2023'!A494)</f>
        <v>0</v>
      </c>
      <c r="G494">
        <f>IFERROR(INDEX(Correcties!B:B,MATCH('Betaald percentage 2023'!A494,Correcties!A:A,0)),"")</f>
        <v>0</v>
      </c>
    </row>
    <row r="495" spans="1:7" x14ac:dyDescent="0.25">
      <c r="A495" s="45"/>
      <c r="B495" s="39" t="str">
        <f>IFERROR(INDEX('Betaald tarief 2023'!B:B,MATCH('Betaald percentage 2023'!A495,'Betaald tarief 2023'!A:A,0)),"")</f>
        <v/>
      </c>
      <c r="C495" s="39" t="str">
        <f>IFERROR(INDEX('Betaald tarief 2023'!C:C,MATCH('Betaald percentage 2023'!A495,'Betaald tarief 2023'!A:A,0)),"")</f>
        <v/>
      </c>
      <c r="D495" s="41" cm="1">
        <f t="array" ref="D495">IFERROR(E495/SUMPRODUCT(('Betaald tarief 2023'!$A$2:$A$100000='Betaald percentage 2023'!A495)*'Betaald tarief 2023'!$H$2:$H$100000*'Betaald tarief 2023'!$O$2:$O$100000),0)</f>
        <v>0</v>
      </c>
      <c r="E495" s="42">
        <f>SUMIFS('Betaald tarief 2023'!G:G,'Betaald tarief 2023'!A:A,'Betaald percentage 2023'!A495)</f>
        <v>0</v>
      </c>
      <c r="F495" s="42">
        <f>SUMIFS('Betaald tarief 2023'!Q:Q,'Betaald tarief 2023'!A:A,'Betaald percentage 2023'!A495)</f>
        <v>0</v>
      </c>
      <c r="G495">
        <f>IFERROR(INDEX(Correcties!B:B,MATCH('Betaald percentage 2023'!A495,Correcties!A:A,0)),"")</f>
        <v>0</v>
      </c>
    </row>
    <row r="496" spans="1:7" x14ac:dyDescent="0.25">
      <c r="A496" s="45"/>
      <c r="B496" s="39" t="str">
        <f>IFERROR(INDEX('Betaald tarief 2023'!B:B,MATCH('Betaald percentage 2023'!A496,'Betaald tarief 2023'!A:A,0)),"")</f>
        <v/>
      </c>
      <c r="C496" s="39" t="str">
        <f>IFERROR(INDEX('Betaald tarief 2023'!C:C,MATCH('Betaald percentage 2023'!A496,'Betaald tarief 2023'!A:A,0)),"")</f>
        <v/>
      </c>
      <c r="D496" s="41" cm="1">
        <f t="array" ref="D496">IFERROR(E496/SUMPRODUCT(('Betaald tarief 2023'!$A$2:$A$100000='Betaald percentage 2023'!A496)*'Betaald tarief 2023'!$H$2:$H$100000*'Betaald tarief 2023'!$O$2:$O$100000),0)</f>
        <v>0</v>
      </c>
      <c r="E496" s="42">
        <f>SUMIFS('Betaald tarief 2023'!G:G,'Betaald tarief 2023'!A:A,'Betaald percentage 2023'!A496)</f>
        <v>0</v>
      </c>
      <c r="F496" s="42">
        <f>SUMIFS('Betaald tarief 2023'!Q:Q,'Betaald tarief 2023'!A:A,'Betaald percentage 2023'!A496)</f>
        <v>0</v>
      </c>
      <c r="G496">
        <f>IFERROR(INDEX(Correcties!B:B,MATCH('Betaald percentage 2023'!A496,Correcties!A:A,0)),"")</f>
        <v>0</v>
      </c>
    </row>
    <row r="497" spans="1:7" x14ac:dyDescent="0.25">
      <c r="A497" s="45"/>
      <c r="B497" s="39" t="str">
        <f>IFERROR(INDEX('Betaald tarief 2023'!B:B,MATCH('Betaald percentage 2023'!A497,'Betaald tarief 2023'!A:A,0)),"")</f>
        <v/>
      </c>
      <c r="C497" s="39" t="str">
        <f>IFERROR(INDEX('Betaald tarief 2023'!C:C,MATCH('Betaald percentage 2023'!A497,'Betaald tarief 2023'!A:A,0)),"")</f>
        <v/>
      </c>
      <c r="D497" s="41" cm="1">
        <f t="array" ref="D497">IFERROR(E497/SUMPRODUCT(('Betaald tarief 2023'!$A$2:$A$100000='Betaald percentage 2023'!A497)*'Betaald tarief 2023'!$H$2:$H$100000*'Betaald tarief 2023'!$O$2:$O$100000),0)</f>
        <v>0</v>
      </c>
      <c r="E497" s="42">
        <f>SUMIFS('Betaald tarief 2023'!G:G,'Betaald tarief 2023'!A:A,'Betaald percentage 2023'!A497)</f>
        <v>0</v>
      </c>
      <c r="F497" s="42">
        <f>SUMIFS('Betaald tarief 2023'!Q:Q,'Betaald tarief 2023'!A:A,'Betaald percentage 2023'!A497)</f>
        <v>0</v>
      </c>
      <c r="G497">
        <f>IFERROR(INDEX(Correcties!B:B,MATCH('Betaald percentage 2023'!A497,Correcties!A:A,0)),"")</f>
        <v>0</v>
      </c>
    </row>
    <row r="498" spans="1:7" x14ac:dyDescent="0.25">
      <c r="A498" s="45"/>
      <c r="B498" s="39" t="str">
        <f>IFERROR(INDEX('Betaald tarief 2023'!B:B,MATCH('Betaald percentage 2023'!A498,'Betaald tarief 2023'!A:A,0)),"")</f>
        <v/>
      </c>
      <c r="C498" s="39" t="str">
        <f>IFERROR(INDEX('Betaald tarief 2023'!C:C,MATCH('Betaald percentage 2023'!A498,'Betaald tarief 2023'!A:A,0)),"")</f>
        <v/>
      </c>
      <c r="D498" s="41" cm="1">
        <f t="array" ref="D498">IFERROR(E498/SUMPRODUCT(('Betaald tarief 2023'!$A$2:$A$100000='Betaald percentage 2023'!A498)*'Betaald tarief 2023'!$H$2:$H$100000*'Betaald tarief 2023'!$O$2:$O$100000),0)</f>
        <v>0</v>
      </c>
      <c r="E498" s="42">
        <f>SUMIFS('Betaald tarief 2023'!G:G,'Betaald tarief 2023'!A:A,'Betaald percentage 2023'!A498)</f>
        <v>0</v>
      </c>
      <c r="F498" s="42">
        <f>SUMIFS('Betaald tarief 2023'!Q:Q,'Betaald tarief 2023'!A:A,'Betaald percentage 2023'!A498)</f>
        <v>0</v>
      </c>
      <c r="G498">
        <f>IFERROR(INDEX(Correcties!B:B,MATCH('Betaald percentage 2023'!A498,Correcties!A:A,0)),"")</f>
        <v>0</v>
      </c>
    </row>
    <row r="499" spans="1:7" x14ac:dyDescent="0.25">
      <c r="A499" s="45"/>
      <c r="B499" s="39" t="str">
        <f>IFERROR(INDEX('Betaald tarief 2023'!B:B,MATCH('Betaald percentage 2023'!A499,'Betaald tarief 2023'!A:A,0)),"")</f>
        <v/>
      </c>
      <c r="C499" s="39" t="str">
        <f>IFERROR(INDEX('Betaald tarief 2023'!C:C,MATCH('Betaald percentage 2023'!A499,'Betaald tarief 2023'!A:A,0)),"")</f>
        <v/>
      </c>
      <c r="D499" s="41" cm="1">
        <f t="array" ref="D499">IFERROR(E499/SUMPRODUCT(('Betaald tarief 2023'!$A$2:$A$100000='Betaald percentage 2023'!A499)*'Betaald tarief 2023'!$H$2:$H$100000*'Betaald tarief 2023'!$O$2:$O$100000),0)</f>
        <v>0</v>
      </c>
      <c r="E499" s="42">
        <f>SUMIFS('Betaald tarief 2023'!G:G,'Betaald tarief 2023'!A:A,'Betaald percentage 2023'!A499)</f>
        <v>0</v>
      </c>
      <c r="F499" s="42">
        <f>SUMIFS('Betaald tarief 2023'!Q:Q,'Betaald tarief 2023'!A:A,'Betaald percentage 2023'!A499)</f>
        <v>0</v>
      </c>
      <c r="G499">
        <f>IFERROR(INDEX(Correcties!B:B,MATCH('Betaald percentage 2023'!A499,Correcties!A:A,0)),"")</f>
        <v>0</v>
      </c>
    </row>
    <row r="500" spans="1:7" x14ac:dyDescent="0.25">
      <c r="A500" s="45"/>
      <c r="B500" s="39" t="str">
        <f>IFERROR(INDEX('Betaald tarief 2023'!B:B,MATCH('Betaald percentage 2023'!A500,'Betaald tarief 2023'!A:A,0)),"")</f>
        <v/>
      </c>
      <c r="C500" s="39" t="str">
        <f>IFERROR(INDEX('Betaald tarief 2023'!C:C,MATCH('Betaald percentage 2023'!A500,'Betaald tarief 2023'!A:A,0)),"")</f>
        <v/>
      </c>
      <c r="D500" s="41" cm="1">
        <f t="array" ref="D500">IFERROR(E500/SUMPRODUCT(('Betaald tarief 2023'!$A$2:$A$100000='Betaald percentage 2023'!A500)*'Betaald tarief 2023'!$H$2:$H$100000*'Betaald tarief 2023'!$O$2:$O$100000),0)</f>
        <v>0</v>
      </c>
      <c r="E500" s="42">
        <f>SUMIFS('Betaald tarief 2023'!G:G,'Betaald tarief 2023'!A:A,'Betaald percentage 2023'!A500)</f>
        <v>0</v>
      </c>
      <c r="F500" s="42">
        <f>SUMIFS('Betaald tarief 2023'!Q:Q,'Betaald tarief 2023'!A:A,'Betaald percentage 2023'!A500)</f>
        <v>0</v>
      </c>
      <c r="G500">
        <f>IFERROR(INDEX(Correcties!B:B,MATCH('Betaald percentage 2023'!A500,Correcties!A:A,0)),"")</f>
        <v>0</v>
      </c>
    </row>
    <row r="501" spans="1:7" x14ac:dyDescent="0.25">
      <c r="A501" s="45"/>
      <c r="B501" s="39" t="str">
        <f>IFERROR(INDEX('Betaald tarief 2023'!B:B,MATCH('Betaald percentage 2023'!A501,'Betaald tarief 2023'!A:A,0)),"")</f>
        <v/>
      </c>
      <c r="C501" s="39" t="str">
        <f>IFERROR(INDEX('Betaald tarief 2023'!C:C,MATCH('Betaald percentage 2023'!A501,'Betaald tarief 2023'!A:A,0)),"")</f>
        <v/>
      </c>
      <c r="D501" s="41" cm="1">
        <f t="array" ref="D501">IFERROR(E501/SUMPRODUCT(('Betaald tarief 2023'!$A$2:$A$100000='Betaald percentage 2023'!A501)*'Betaald tarief 2023'!$H$2:$H$100000*'Betaald tarief 2023'!$O$2:$O$100000),0)</f>
        <v>0</v>
      </c>
      <c r="E501" s="42">
        <f>SUMIFS('Betaald tarief 2023'!G:G,'Betaald tarief 2023'!A:A,'Betaald percentage 2023'!A501)</f>
        <v>0</v>
      </c>
      <c r="F501" s="42">
        <f>SUMIFS('Betaald tarief 2023'!Q:Q,'Betaald tarief 2023'!A:A,'Betaald percentage 2023'!A501)</f>
        <v>0</v>
      </c>
      <c r="G501">
        <f>IFERROR(INDEX(Correcties!B:B,MATCH('Betaald percentage 2023'!A501,Correcties!A:A,0)),"")</f>
        <v>0</v>
      </c>
    </row>
    <row r="502" spans="1:7" x14ac:dyDescent="0.25">
      <c r="A502" s="45"/>
      <c r="B502" s="39" t="str">
        <f>IFERROR(INDEX('Betaald tarief 2023'!B:B,MATCH('Betaald percentage 2023'!A502,'Betaald tarief 2023'!A:A,0)),"")</f>
        <v/>
      </c>
      <c r="C502" s="39" t="str">
        <f>IFERROR(INDEX('Betaald tarief 2023'!C:C,MATCH('Betaald percentage 2023'!A502,'Betaald tarief 2023'!A:A,0)),"")</f>
        <v/>
      </c>
      <c r="D502" s="41" cm="1">
        <f t="array" ref="D502">IFERROR(E502/SUMPRODUCT(('Betaald tarief 2023'!$A$2:$A$100000='Betaald percentage 2023'!A502)*'Betaald tarief 2023'!$H$2:$H$100000*'Betaald tarief 2023'!$O$2:$O$100000),0)</f>
        <v>0</v>
      </c>
      <c r="E502" s="42">
        <f>SUMIFS('Betaald tarief 2023'!G:G,'Betaald tarief 2023'!A:A,'Betaald percentage 2023'!A502)</f>
        <v>0</v>
      </c>
      <c r="F502" s="42">
        <f>SUMIFS('Betaald tarief 2023'!Q:Q,'Betaald tarief 2023'!A:A,'Betaald percentage 2023'!A502)</f>
        <v>0</v>
      </c>
      <c r="G502">
        <f>IFERROR(INDEX(Correcties!B:B,MATCH('Betaald percentage 2023'!A502,Correcties!A:A,0)),"")</f>
        <v>0</v>
      </c>
    </row>
    <row r="503" spans="1:7" x14ac:dyDescent="0.25">
      <c r="A503" s="45"/>
      <c r="B503" s="39" t="str">
        <f>IFERROR(INDEX('Betaald tarief 2023'!B:B,MATCH('Betaald percentage 2023'!A503,'Betaald tarief 2023'!A:A,0)),"")</f>
        <v/>
      </c>
      <c r="C503" s="39" t="str">
        <f>IFERROR(INDEX('Betaald tarief 2023'!C:C,MATCH('Betaald percentage 2023'!A503,'Betaald tarief 2023'!A:A,0)),"")</f>
        <v/>
      </c>
      <c r="D503" s="41" cm="1">
        <f t="array" ref="D503">IFERROR(E503/SUMPRODUCT(('Betaald tarief 2023'!$A$2:$A$100000='Betaald percentage 2023'!A503)*'Betaald tarief 2023'!$H$2:$H$100000*'Betaald tarief 2023'!$O$2:$O$100000),0)</f>
        <v>0</v>
      </c>
      <c r="E503" s="42">
        <f>SUMIFS('Betaald tarief 2023'!G:G,'Betaald tarief 2023'!A:A,'Betaald percentage 2023'!A503)</f>
        <v>0</v>
      </c>
      <c r="F503" s="42">
        <f>SUMIFS('Betaald tarief 2023'!Q:Q,'Betaald tarief 2023'!A:A,'Betaald percentage 2023'!A503)</f>
        <v>0</v>
      </c>
      <c r="G503">
        <f>IFERROR(INDEX(Correcties!B:B,MATCH('Betaald percentage 2023'!A503,Correcties!A:A,0)),"")</f>
        <v>0</v>
      </c>
    </row>
    <row r="504" spans="1:7" x14ac:dyDescent="0.25">
      <c r="A504" s="45"/>
      <c r="B504" s="39" t="str">
        <f>IFERROR(INDEX('Betaald tarief 2023'!B:B,MATCH('Betaald percentage 2023'!A504,'Betaald tarief 2023'!A:A,0)),"")</f>
        <v/>
      </c>
      <c r="C504" s="39" t="str">
        <f>IFERROR(INDEX('Betaald tarief 2023'!C:C,MATCH('Betaald percentage 2023'!A504,'Betaald tarief 2023'!A:A,0)),"")</f>
        <v/>
      </c>
      <c r="D504" s="41" cm="1">
        <f t="array" ref="D504">IFERROR(E504/SUMPRODUCT(('Betaald tarief 2023'!$A$2:$A$100000='Betaald percentage 2023'!A504)*'Betaald tarief 2023'!$H$2:$H$100000*'Betaald tarief 2023'!$O$2:$O$100000),0)</f>
        <v>0</v>
      </c>
      <c r="E504" s="42">
        <f>SUMIFS('Betaald tarief 2023'!G:G,'Betaald tarief 2023'!A:A,'Betaald percentage 2023'!A504)</f>
        <v>0</v>
      </c>
      <c r="F504" s="42">
        <f>SUMIFS('Betaald tarief 2023'!Q:Q,'Betaald tarief 2023'!A:A,'Betaald percentage 2023'!A504)</f>
        <v>0</v>
      </c>
      <c r="G504">
        <f>IFERROR(INDEX(Correcties!B:B,MATCH('Betaald percentage 2023'!A504,Correcties!A:A,0)),"")</f>
        <v>0</v>
      </c>
    </row>
    <row r="505" spans="1:7" x14ac:dyDescent="0.25">
      <c r="A505" s="45"/>
      <c r="B505" s="39" t="str">
        <f>IFERROR(INDEX('Betaald tarief 2023'!B:B,MATCH('Betaald percentage 2023'!A505,'Betaald tarief 2023'!A:A,0)),"")</f>
        <v/>
      </c>
      <c r="C505" s="39" t="str">
        <f>IFERROR(INDEX('Betaald tarief 2023'!C:C,MATCH('Betaald percentage 2023'!A505,'Betaald tarief 2023'!A:A,0)),"")</f>
        <v/>
      </c>
      <c r="D505" s="41" cm="1">
        <f t="array" ref="D505">IFERROR(E505/SUMPRODUCT(('Betaald tarief 2023'!$A$2:$A$100000='Betaald percentage 2023'!A505)*'Betaald tarief 2023'!$H$2:$H$100000*'Betaald tarief 2023'!$O$2:$O$100000),0)</f>
        <v>0</v>
      </c>
      <c r="E505" s="42">
        <f>SUMIFS('Betaald tarief 2023'!G:G,'Betaald tarief 2023'!A:A,'Betaald percentage 2023'!A505)</f>
        <v>0</v>
      </c>
      <c r="F505" s="42">
        <f>SUMIFS('Betaald tarief 2023'!Q:Q,'Betaald tarief 2023'!A:A,'Betaald percentage 2023'!A505)</f>
        <v>0</v>
      </c>
      <c r="G505">
        <f>IFERROR(INDEX(Correcties!B:B,MATCH('Betaald percentage 2023'!A505,Correcties!A:A,0)),"")</f>
        <v>0</v>
      </c>
    </row>
    <row r="506" spans="1:7" x14ac:dyDescent="0.25">
      <c r="A506" s="45"/>
      <c r="B506" s="39" t="str">
        <f>IFERROR(INDEX('Betaald tarief 2023'!B:B,MATCH('Betaald percentage 2023'!A506,'Betaald tarief 2023'!A:A,0)),"")</f>
        <v/>
      </c>
      <c r="C506" s="39" t="str">
        <f>IFERROR(INDEX('Betaald tarief 2023'!C:C,MATCH('Betaald percentage 2023'!A506,'Betaald tarief 2023'!A:A,0)),"")</f>
        <v/>
      </c>
      <c r="D506" s="41" cm="1">
        <f t="array" ref="D506">IFERROR(E506/SUMPRODUCT(('Betaald tarief 2023'!$A$2:$A$100000='Betaald percentage 2023'!A506)*'Betaald tarief 2023'!$H$2:$H$100000*'Betaald tarief 2023'!$O$2:$O$100000),0)</f>
        <v>0</v>
      </c>
      <c r="E506" s="42">
        <f>SUMIFS('Betaald tarief 2023'!G:G,'Betaald tarief 2023'!A:A,'Betaald percentage 2023'!A506)</f>
        <v>0</v>
      </c>
      <c r="F506" s="42">
        <f>SUMIFS('Betaald tarief 2023'!Q:Q,'Betaald tarief 2023'!A:A,'Betaald percentage 2023'!A506)</f>
        <v>0</v>
      </c>
      <c r="G506">
        <f>IFERROR(INDEX(Correcties!B:B,MATCH('Betaald percentage 2023'!A506,Correcties!A:A,0)),"")</f>
        <v>0</v>
      </c>
    </row>
    <row r="507" spans="1:7" x14ac:dyDescent="0.25">
      <c r="A507" s="45"/>
      <c r="B507" s="39" t="str">
        <f>IFERROR(INDEX('Betaald tarief 2023'!B:B,MATCH('Betaald percentage 2023'!A507,'Betaald tarief 2023'!A:A,0)),"")</f>
        <v/>
      </c>
      <c r="C507" s="39" t="str">
        <f>IFERROR(INDEX('Betaald tarief 2023'!C:C,MATCH('Betaald percentage 2023'!A507,'Betaald tarief 2023'!A:A,0)),"")</f>
        <v/>
      </c>
      <c r="D507" s="41" cm="1">
        <f t="array" ref="D507">IFERROR(E507/SUMPRODUCT(('Betaald tarief 2023'!$A$2:$A$100000='Betaald percentage 2023'!A507)*'Betaald tarief 2023'!$H$2:$H$100000*'Betaald tarief 2023'!$O$2:$O$100000),0)</f>
        <v>0</v>
      </c>
      <c r="E507" s="42">
        <f>SUMIFS('Betaald tarief 2023'!G:G,'Betaald tarief 2023'!A:A,'Betaald percentage 2023'!A507)</f>
        <v>0</v>
      </c>
      <c r="F507" s="42">
        <f>SUMIFS('Betaald tarief 2023'!Q:Q,'Betaald tarief 2023'!A:A,'Betaald percentage 2023'!A507)</f>
        <v>0</v>
      </c>
      <c r="G507">
        <f>IFERROR(INDEX(Correcties!B:B,MATCH('Betaald percentage 2023'!A507,Correcties!A:A,0)),"")</f>
        <v>0</v>
      </c>
    </row>
    <row r="508" spans="1:7" x14ac:dyDescent="0.25">
      <c r="A508" s="45"/>
      <c r="B508" s="39" t="str">
        <f>IFERROR(INDEX('Betaald tarief 2023'!B:B,MATCH('Betaald percentage 2023'!A508,'Betaald tarief 2023'!A:A,0)),"")</f>
        <v/>
      </c>
      <c r="C508" s="39" t="str">
        <f>IFERROR(INDEX('Betaald tarief 2023'!C:C,MATCH('Betaald percentage 2023'!A508,'Betaald tarief 2023'!A:A,0)),"")</f>
        <v/>
      </c>
      <c r="D508" s="41" cm="1">
        <f t="array" ref="D508">IFERROR(E508/SUMPRODUCT(('Betaald tarief 2023'!$A$2:$A$100000='Betaald percentage 2023'!A508)*'Betaald tarief 2023'!$H$2:$H$100000*'Betaald tarief 2023'!$O$2:$O$100000),0)</f>
        <v>0</v>
      </c>
      <c r="E508" s="42">
        <f>SUMIFS('Betaald tarief 2023'!G:G,'Betaald tarief 2023'!A:A,'Betaald percentage 2023'!A508)</f>
        <v>0</v>
      </c>
      <c r="F508" s="42">
        <f>SUMIFS('Betaald tarief 2023'!Q:Q,'Betaald tarief 2023'!A:A,'Betaald percentage 2023'!A508)</f>
        <v>0</v>
      </c>
      <c r="G508">
        <f>IFERROR(INDEX(Correcties!B:B,MATCH('Betaald percentage 2023'!A508,Correcties!A:A,0)),"")</f>
        <v>0</v>
      </c>
    </row>
    <row r="509" spans="1:7" x14ac:dyDescent="0.25">
      <c r="A509" s="45"/>
      <c r="B509" s="39" t="str">
        <f>IFERROR(INDEX('Betaald tarief 2023'!B:B,MATCH('Betaald percentage 2023'!A509,'Betaald tarief 2023'!A:A,0)),"")</f>
        <v/>
      </c>
      <c r="C509" s="39" t="str">
        <f>IFERROR(INDEX('Betaald tarief 2023'!C:C,MATCH('Betaald percentage 2023'!A509,'Betaald tarief 2023'!A:A,0)),"")</f>
        <v/>
      </c>
      <c r="D509" s="41" cm="1">
        <f t="array" ref="D509">IFERROR(E509/SUMPRODUCT(('Betaald tarief 2023'!$A$2:$A$100000='Betaald percentage 2023'!A509)*'Betaald tarief 2023'!$H$2:$H$100000*'Betaald tarief 2023'!$O$2:$O$100000),0)</f>
        <v>0</v>
      </c>
      <c r="E509" s="42">
        <f>SUMIFS('Betaald tarief 2023'!G:G,'Betaald tarief 2023'!A:A,'Betaald percentage 2023'!A509)</f>
        <v>0</v>
      </c>
      <c r="F509" s="42">
        <f>SUMIFS('Betaald tarief 2023'!Q:Q,'Betaald tarief 2023'!A:A,'Betaald percentage 2023'!A509)</f>
        <v>0</v>
      </c>
      <c r="G509">
        <f>IFERROR(INDEX(Correcties!B:B,MATCH('Betaald percentage 2023'!A509,Correcties!A:A,0)),"")</f>
        <v>0</v>
      </c>
    </row>
    <row r="510" spans="1:7" x14ac:dyDescent="0.25">
      <c r="A510" s="45"/>
      <c r="B510" s="39" t="str">
        <f>IFERROR(INDEX('Betaald tarief 2023'!B:B,MATCH('Betaald percentage 2023'!A510,'Betaald tarief 2023'!A:A,0)),"")</f>
        <v/>
      </c>
      <c r="C510" s="39" t="str">
        <f>IFERROR(INDEX('Betaald tarief 2023'!C:C,MATCH('Betaald percentage 2023'!A510,'Betaald tarief 2023'!A:A,0)),"")</f>
        <v/>
      </c>
      <c r="D510" s="41" cm="1">
        <f t="array" ref="D510">IFERROR(E510/SUMPRODUCT(('Betaald tarief 2023'!$A$2:$A$100000='Betaald percentage 2023'!A510)*'Betaald tarief 2023'!$H$2:$H$100000*'Betaald tarief 2023'!$O$2:$O$100000),0)</f>
        <v>0</v>
      </c>
      <c r="E510" s="42">
        <f>SUMIFS('Betaald tarief 2023'!G:G,'Betaald tarief 2023'!A:A,'Betaald percentage 2023'!A510)</f>
        <v>0</v>
      </c>
      <c r="F510" s="42">
        <f>SUMIFS('Betaald tarief 2023'!Q:Q,'Betaald tarief 2023'!A:A,'Betaald percentage 2023'!A510)</f>
        <v>0</v>
      </c>
      <c r="G510">
        <f>IFERROR(INDEX(Correcties!B:B,MATCH('Betaald percentage 2023'!A510,Correcties!A:A,0)),"")</f>
        <v>0</v>
      </c>
    </row>
    <row r="511" spans="1:7" x14ac:dyDescent="0.25">
      <c r="A511" s="45"/>
      <c r="B511" s="39" t="str">
        <f>IFERROR(INDEX('Betaald tarief 2023'!B:B,MATCH('Betaald percentage 2023'!A511,'Betaald tarief 2023'!A:A,0)),"")</f>
        <v/>
      </c>
      <c r="C511" s="39" t="str">
        <f>IFERROR(INDEX('Betaald tarief 2023'!C:C,MATCH('Betaald percentage 2023'!A511,'Betaald tarief 2023'!A:A,0)),"")</f>
        <v/>
      </c>
      <c r="D511" s="41" cm="1">
        <f t="array" ref="D511">IFERROR(E511/SUMPRODUCT(('Betaald tarief 2023'!$A$2:$A$100000='Betaald percentage 2023'!A511)*'Betaald tarief 2023'!$H$2:$H$100000*'Betaald tarief 2023'!$O$2:$O$100000),0)</f>
        <v>0</v>
      </c>
      <c r="E511" s="42">
        <f>SUMIFS('Betaald tarief 2023'!G:G,'Betaald tarief 2023'!A:A,'Betaald percentage 2023'!A511)</f>
        <v>0</v>
      </c>
      <c r="F511" s="42">
        <f>SUMIFS('Betaald tarief 2023'!Q:Q,'Betaald tarief 2023'!A:A,'Betaald percentage 2023'!A511)</f>
        <v>0</v>
      </c>
      <c r="G511">
        <f>IFERROR(INDEX(Correcties!B:B,MATCH('Betaald percentage 2023'!A511,Correcties!A:A,0)),"")</f>
        <v>0</v>
      </c>
    </row>
    <row r="512" spans="1:7" x14ac:dyDescent="0.25">
      <c r="A512" s="45"/>
      <c r="B512" s="39" t="str">
        <f>IFERROR(INDEX('Betaald tarief 2023'!B:B,MATCH('Betaald percentage 2023'!A512,'Betaald tarief 2023'!A:A,0)),"")</f>
        <v/>
      </c>
      <c r="C512" s="39" t="str">
        <f>IFERROR(INDEX('Betaald tarief 2023'!C:C,MATCH('Betaald percentage 2023'!A512,'Betaald tarief 2023'!A:A,0)),"")</f>
        <v/>
      </c>
      <c r="D512" s="41" cm="1">
        <f t="array" ref="D512">IFERROR(E512/SUMPRODUCT(('Betaald tarief 2023'!$A$2:$A$100000='Betaald percentage 2023'!A512)*'Betaald tarief 2023'!$H$2:$H$100000*'Betaald tarief 2023'!$O$2:$O$100000),0)</f>
        <v>0</v>
      </c>
      <c r="E512" s="42">
        <f>SUMIFS('Betaald tarief 2023'!G:G,'Betaald tarief 2023'!A:A,'Betaald percentage 2023'!A512)</f>
        <v>0</v>
      </c>
      <c r="F512" s="42">
        <f>SUMIFS('Betaald tarief 2023'!Q:Q,'Betaald tarief 2023'!A:A,'Betaald percentage 2023'!A512)</f>
        <v>0</v>
      </c>
      <c r="G512">
        <f>IFERROR(INDEX(Correcties!B:B,MATCH('Betaald percentage 2023'!A512,Correcties!A:A,0)),"")</f>
        <v>0</v>
      </c>
    </row>
    <row r="513" spans="1:7" x14ac:dyDescent="0.25">
      <c r="A513" s="45"/>
      <c r="B513" s="39" t="str">
        <f>IFERROR(INDEX('Betaald tarief 2023'!B:B,MATCH('Betaald percentage 2023'!A513,'Betaald tarief 2023'!A:A,0)),"")</f>
        <v/>
      </c>
      <c r="C513" s="39" t="str">
        <f>IFERROR(INDEX('Betaald tarief 2023'!C:C,MATCH('Betaald percentage 2023'!A513,'Betaald tarief 2023'!A:A,0)),"")</f>
        <v/>
      </c>
      <c r="D513" s="41" cm="1">
        <f t="array" ref="D513">IFERROR(E513/SUMPRODUCT(('Betaald tarief 2023'!$A$2:$A$100000='Betaald percentage 2023'!A513)*'Betaald tarief 2023'!$H$2:$H$100000*'Betaald tarief 2023'!$O$2:$O$100000),0)</f>
        <v>0</v>
      </c>
      <c r="E513" s="42">
        <f>SUMIFS('Betaald tarief 2023'!G:G,'Betaald tarief 2023'!A:A,'Betaald percentage 2023'!A513)</f>
        <v>0</v>
      </c>
      <c r="F513" s="42">
        <f>SUMIFS('Betaald tarief 2023'!Q:Q,'Betaald tarief 2023'!A:A,'Betaald percentage 2023'!A513)</f>
        <v>0</v>
      </c>
      <c r="G513">
        <f>IFERROR(INDEX(Correcties!B:B,MATCH('Betaald percentage 2023'!A513,Correcties!A:A,0)),"")</f>
        <v>0</v>
      </c>
    </row>
    <row r="514" spans="1:7" x14ac:dyDescent="0.25">
      <c r="A514" s="45"/>
      <c r="B514" s="39" t="str">
        <f>IFERROR(INDEX('Betaald tarief 2023'!B:B,MATCH('Betaald percentage 2023'!A514,'Betaald tarief 2023'!A:A,0)),"")</f>
        <v/>
      </c>
      <c r="C514" s="39" t="str">
        <f>IFERROR(INDEX('Betaald tarief 2023'!C:C,MATCH('Betaald percentage 2023'!A514,'Betaald tarief 2023'!A:A,0)),"")</f>
        <v/>
      </c>
      <c r="D514" s="41" cm="1">
        <f t="array" ref="D514">IFERROR(E514/SUMPRODUCT(('Betaald tarief 2023'!$A$2:$A$100000='Betaald percentage 2023'!A514)*'Betaald tarief 2023'!$H$2:$H$100000*'Betaald tarief 2023'!$O$2:$O$100000),0)</f>
        <v>0</v>
      </c>
      <c r="E514" s="42">
        <f>SUMIFS('Betaald tarief 2023'!G:G,'Betaald tarief 2023'!A:A,'Betaald percentage 2023'!A514)</f>
        <v>0</v>
      </c>
      <c r="F514" s="42">
        <f>SUMIFS('Betaald tarief 2023'!Q:Q,'Betaald tarief 2023'!A:A,'Betaald percentage 2023'!A514)</f>
        <v>0</v>
      </c>
      <c r="G514">
        <f>IFERROR(INDEX(Correcties!B:B,MATCH('Betaald percentage 2023'!A514,Correcties!A:A,0)),"")</f>
        <v>0</v>
      </c>
    </row>
    <row r="515" spans="1:7" x14ac:dyDescent="0.25">
      <c r="A515" s="45"/>
      <c r="B515" s="39" t="str">
        <f>IFERROR(INDEX('Betaald tarief 2023'!B:B,MATCH('Betaald percentage 2023'!A515,'Betaald tarief 2023'!A:A,0)),"")</f>
        <v/>
      </c>
      <c r="C515" s="39" t="str">
        <f>IFERROR(INDEX('Betaald tarief 2023'!C:C,MATCH('Betaald percentage 2023'!A515,'Betaald tarief 2023'!A:A,0)),"")</f>
        <v/>
      </c>
      <c r="D515" s="41" cm="1">
        <f t="array" ref="D515">IFERROR(E515/SUMPRODUCT(('Betaald tarief 2023'!$A$2:$A$100000='Betaald percentage 2023'!A515)*'Betaald tarief 2023'!$H$2:$H$100000*'Betaald tarief 2023'!$O$2:$O$100000),0)</f>
        <v>0</v>
      </c>
      <c r="E515" s="42">
        <f>SUMIFS('Betaald tarief 2023'!G:G,'Betaald tarief 2023'!A:A,'Betaald percentage 2023'!A515)</f>
        <v>0</v>
      </c>
      <c r="F515" s="42">
        <f>SUMIFS('Betaald tarief 2023'!Q:Q,'Betaald tarief 2023'!A:A,'Betaald percentage 2023'!A515)</f>
        <v>0</v>
      </c>
      <c r="G515">
        <f>IFERROR(INDEX(Correcties!B:B,MATCH('Betaald percentage 2023'!A515,Correcties!A:A,0)),"")</f>
        <v>0</v>
      </c>
    </row>
    <row r="516" spans="1:7" x14ac:dyDescent="0.25">
      <c r="A516" s="45"/>
      <c r="B516" s="39" t="str">
        <f>IFERROR(INDEX('Betaald tarief 2023'!B:B,MATCH('Betaald percentage 2023'!A516,'Betaald tarief 2023'!A:A,0)),"")</f>
        <v/>
      </c>
      <c r="C516" s="39" t="str">
        <f>IFERROR(INDEX('Betaald tarief 2023'!C:C,MATCH('Betaald percentage 2023'!A516,'Betaald tarief 2023'!A:A,0)),"")</f>
        <v/>
      </c>
      <c r="D516" s="41" cm="1">
        <f t="array" ref="D516">IFERROR(E516/SUMPRODUCT(('Betaald tarief 2023'!$A$2:$A$100000='Betaald percentage 2023'!A516)*'Betaald tarief 2023'!$H$2:$H$100000*'Betaald tarief 2023'!$O$2:$O$100000),0)</f>
        <v>0</v>
      </c>
      <c r="E516" s="42">
        <f>SUMIFS('Betaald tarief 2023'!G:G,'Betaald tarief 2023'!A:A,'Betaald percentage 2023'!A516)</f>
        <v>0</v>
      </c>
      <c r="F516" s="42">
        <f>SUMIFS('Betaald tarief 2023'!Q:Q,'Betaald tarief 2023'!A:A,'Betaald percentage 2023'!A516)</f>
        <v>0</v>
      </c>
      <c r="G516">
        <f>IFERROR(INDEX(Correcties!B:B,MATCH('Betaald percentage 2023'!A516,Correcties!A:A,0)),"")</f>
        <v>0</v>
      </c>
    </row>
    <row r="517" spans="1:7" x14ac:dyDescent="0.25">
      <c r="A517" s="45"/>
      <c r="B517" s="39" t="str">
        <f>IFERROR(INDEX('Betaald tarief 2023'!B:B,MATCH('Betaald percentage 2023'!A517,'Betaald tarief 2023'!A:A,0)),"")</f>
        <v/>
      </c>
      <c r="C517" s="39" t="str">
        <f>IFERROR(INDEX('Betaald tarief 2023'!C:C,MATCH('Betaald percentage 2023'!A517,'Betaald tarief 2023'!A:A,0)),"")</f>
        <v/>
      </c>
      <c r="D517" s="41" cm="1">
        <f t="array" ref="D517">IFERROR(E517/SUMPRODUCT(('Betaald tarief 2023'!$A$2:$A$100000='Betaald percentage 2023'!A517)*'Betaald tarief 2023'!$H$2:$H$100000*'Betaald tarief 2023'!$O$2:$O$100000),0)</f>
        <v>0</v>
      </c>
      <c r="E517" s="42">
        <f>SUMIFS('Betaald tarief 2023'!G:G,'Betaald tarief 2023'!A:A,'Betaald percentage 2023'!A517)</f>
        <v>0</v>
      </c>
      <c r="F517" s="42">
        <f>SUMIFS('Betaald tarief 2023'!Q:Q,'Betaald tarief 2023'!A:A,'Betaald percentage 2023'!A517)</f>
        <v>0</v>
      </c>
      <c r="G517">
        <f>IFERROR(INDEX(Correcties!B:B,MATCH('Betaald percentage 2023'!A517,Correcties!A:A,0)),"")</f>
        <v>0</v>
      </c>
    </row>
    <row r="518" spans="1:7" x14ac:dyDescent="0.25">
      <c r="A518" s="45"/>
      <c r="B518" s="39" t="str">
        <f>IFERROR(INDEX('Betaald tarief 2023'!B:B,MATCH('Betaald percentage 2023'!A518,'Betaald tarief 2023'!A:A,0)),"")</f>
        <v/>
      </c>
      <c r="C518" s="39" t="str">
        <f>IFERROR(INDEX('Betaald tarief 2023'!C:C,MATCH('Betaald percentage 2023'!A518,'Betaald tarief 2023'!A:A,0)),"")</f>
        <v/>
      </c>
      <c r="D518" s="41" cm="1">
        <f t="array" ref="D518">IFERROR(E518/SUMPRODUCT(('Betaald tarief 2023'!$A$2:$A$100000='Betaald percentage 2023'!A518)*'Betaald tarief 2023'!$H$2:$H$100000*'Betaald tarief 2023'!$O$2:$O$100000),0)</f>
        <v>0</v>
      </c>
      <c r="E518" s="42">
        <f>SUMIFS('Betaald tarief 2023'!G:G,'Betaald tarief 2023'!A:A,'Betaald percentage 2023'!A518)</f>
        <v>0</v>
      </c>
      <c r="F518" s="42">
        <f>SUMIFS('Betaald tarief 2023'!Q:Q,'Betaald tarief 2023'!A:A,'Betaald percentage 2023'!A518)</f>
        <v>0</v>
      </c>
      <c r="G518">
        <f>IFERROR(INDEX(Correcties!B:B,MATCH('Betaald percentage 2023'!A518,Correcties!A:A,0)),"")</f>
        <v>0</v>
      </c>
    </row>
    <row r="519" spans="1:7" x14ac:dyDescent="0.25">
      <c r="A519" s="45"/>
      <c r="B519" s="39" t="str">
        <f>IFERROR(INDEX('Betaald tarief 2023'!B:B,MATCH('Betaald percentage 2023'!A519,'Betaald tarief 2023'!A:A,0)),"")</f>
        <v/>
      </c>
      <c r="C519" s="39" t="str">
        <f>IFERROR(INDEX('Betaald tarief 2023'!C:C,MATCH('Betaald percentage 2023'!A519,'Betaald tarief 2023'!A:A,0)),"")</f>
        <v/>
      </c>
      <c r="D519" s="41" cm="1">
        <f t="array" ref="D519">IFERROR(E519/SUMPRODUCT(('Betaald tarief 2023'!$A$2:$A$100000='Betaald percentage 2023'!A519)*'Betaald tarief 2023'!$H$2:$H$100000*'Betaald tarief 2023'!$O$2:$O$100000),0)</f>
        <v>0</v>
      </c>
      <c r="E519" s="42">
        <f>SUMIFS('Betaald tarief 2023'!G:G,'Betaald tarief 2023'!A:A,'Betaald percentage 2023'!A519)</f>
        <v>0</v>
      </c>
      <c r="F519" s="42">
        <f>SUMIFS('Betaald tarief 2023'!Q:Q,'Betaald tarief 2023'!A:A,'Betaald percentage 2023'!A519)</f>
        <v>0</v>
      </c>
      <c r="G519">
        <f>IFERROR(INDEX(Correcties!B:B,MATCH('Betaald percentage 2023'!A519,Correcties!A:A,0)),"")</f>
        <v>0</v>
      </c>
    </row>
    <row r="520" spans="1:7" x14ac:dyDescent="0.25">
      <c r="A520" s="45"/>
      <c r="B520" s="39" t="str">
        <f>IFERROR(INDEX('Betaald tarief 2023'!B:B,MATCH('Betaald percentage 2023'!A520,'Betaald tarief 2023'!A:A,0)),"")</f>
        <v/>
      </c>
      <c r="C520" s="39" t="str">
        <f>IFERROR(INDEX('Betaald tarief 2023'!C:C,MATCH('Betaald percentage 2023'!A520,'Betaald tarief 2023'!A:A,0)),"")</f>
        <v/>
      </c>
      <c r="D520" s="41" cm="1">
        <f t="array" ref="D520">IFERROR(E520/SUMPRODUCT(('Betaald tarief 2023'!$A$2:$A$100000='Betaald percentage 2023'!A520)*'Betaald tarief 2023'!$H$2:$H$100000*'Betaald tarief 2023'!$O$2:$O$100000),0)</f>
        <v>0</v>
      </c>
      <c r="E520" s="42">
        <f>SUMIFS('Betaald tarief 2023'!G:G,'Betaald tarief 2023'!A:A,'Betaald percentage 2023'!A520)</f>
        <v>0</v>
      </c>
      <c r="F520" s="42">
        <f>SUMIFS('Betaald tarief 2023'!Q:Q,'Betaald tarief 2023'!A:A,'Betaald percentage 2023'!A520)</f>
        <v>0</v>
      </c>
      <c r="G520">
        <f>IFERROR(INDEX(Correcties!B:B,MATCH('Betaald percentage 2023'!A520,Correcties!A:A,0)),"")</f>
        <v>0</v>
      </c>
    </row>
    <row r="521" spans="1:7" x14ac:dyDescent="0.25">
      <c r="A521" s="45"/>
      <c r="B521" s="39" t="str">
        <f>IFERROR(INDEX('Betaald tarief 2023'!B:B,MATCH('Betaald percentage 2023'!A521,'Betaald tarief 2023'!A:A,0)),"")</f>
        <v/>
      </c>
      <c r="C521" s="39" t="str">
        <f>IFERROR(INDEX('Betaald tarief 2023'!C:C,MATCH('Betaald percentage 2023'!A521,'Betaald tarief 2023'!A:A,0)),"")</f>
        <v/>
      </c>
      <c r="D521" s="41" cm="1">
        <f t="array" ref="D521">IFERROR(E521/SUMPRODUCT(('Betaald tarief 2023'!$A$2:$A$100000='Betaald percentage 2023'!A521)*'Betaald tarief 2023'!$H$2:$H$100000*'Betaald tarief 2023'!$O$2:$O$100000),0)</f>
        <v>0</v>
      </c>
      <c r="E521" s="42">
        <f>SUMIFS('Betaald tarief 2023'!G:G,'Betaald tarief 2023'!A:A,'Betaald percentage 2023'!A521)</f>
        <v>0</v>
      </c>
      <c r="F521" s="42">
        <f>SUMIFS('Betaald tarief 2023'!Q:Q,'Betaald tarief 2023'!A:A,'Betaald percentage 2023'!A521)</f>
        <v>0</v>
      </c>
      <c r="G521">
        <f>IFERROR(INDEX(Correcties!B:B,MATCH('Betaald percentage 2023'!A521,Correcties!A:A,0)),"")</f>
        <v>0</v>
      </c>
    </row>
    <row r="522" spans="1:7" x14ac:dyDescent="0.25">
      <c r="A522" s="45"/>
      <c r="B522" s="39" t="str">
        <f>IFERROR(INDEX('Betaald tarief 2023'!B:B,MATCH('Betaald percentage 2023'!A522,'Betaald tarief 2023'!A:A,0)),"")</f>
        <v/>
      </c>
      <c r="C522" s="39" t="str">
        <f>IFERROR(INDEX('Betaald tarief 2023'!C:C,MATCH('Betaald percentage 2023'!A522,'Betaald tarief 2023'!A:A,0)),"")</f>
        <v/>
      </c>
      <c r="D522" s="41" cm="1">
        <f t="array" ref="D522">IFERROR(E522/SUMPRODUCT(('Betaald tarief 2023'!$A$2:$A$100000='Betaald percentage 2023'!A522)*'Betaald tarief 2023'!$H$2:$H$100000*'Betaald tarief 2023'!$O$2:$O$100000),0)</f>
        <v>0</v>
      </c>
      <c r="E522" s="42">
        <f>SUMIFS('Betaald tarief 2023'!G:G,'Betaald tarief 2023'!A:A,'Betaald percentage 2023'!A522)</f>
        <v>0</v>
      </c>
      <c r="F522" s="42">
        <f>SUMIFS('Betaald tarief 2023'!Q:Q,'Betaald tarief 2023'!A:A,'Betaald percentage 2023'!A522)</f>
        <v>0</v>
      </c>
      <c r="G522">
        <f>IFERROR(INDEX(Correcties!B:B,MATCH('Betaald percentage 2023'!A522,Correcties!A:A,0)),"")</f>
        <v>0</v>
      </c>
    </row>
    <row r="523" spans="1:7" x14ac:dyDescent="0.25">
      <c r="A523" s="45"/>
      <c r="B523" s="39" t="str">
        <f>IFERROR(INDEX('Betaald tarief 2023'!B:B,MATCH('Betaald percentage 2023'!A523,'Betaald tarief 2023'!A:A,0)),"")</f>
        <v/>
      </c>
      <c r="C523" s="39" t="str">
        <f>IFERROR(INDEX('Betaald tarief 2023'!C:C,MATCH('Betaald percentage 2023'!A523,'Betaald tarief 2023'!A:A,0)),"")</f>
        <v/>
      </c>
      <c r="D523" s="41" cm="1">
        <f t="array" ref="D523">IFERROR(E523/SUMPRODUCT(('Betaald tarief 2023'!$A$2:$A$100000='Betaald percentage 2023'!A523)*'Betaald tarief 2023'!$H$2:$H$100000*'Betaald tarief 2023'!$O$2:$O$100000),0)</f>
        <v>0</v>
      </c>
      <c r="E523" s="42">
        <f>SUMIFS('Betaald tarief 2023'!G:G,'Betaald tarief 2023'!A:A,'Betaald percentage 2023'!A523)</f>
        <v>0</v>
      </c>
      <c r="F523" s="42">
        <f>SUMIFS('Betaald tarief 2023'!Q:Q,'Betaald tarief 2023'!A:A,'Betaald percentage 2023'!A523)</f>
        <v>0</v>
      </c>
      <c r="G523">
        <f>IFERROR(INDEX(Correcties!B:B,MATCH('Betaald percentage 2023'!A523,Correcties!A:A,0)),"")</f>
        <v>0</v>
      </c>
    </row>
    <row r="524" spans="1:7" x14ac:dyDescent="0.25">
      <c r="A524" s="45"/>
      <c r="B524" s="39" t="str">
        <f>IFERROR(INDEX('Betaald tarief 2023'!B:B,MATCH('Betaald percentage 2023'!A524,'Betaald tarief 2023'!A:A,0)),"")</f>
        <v/>
      </c>
      <c r="C524" s="39" t="str">
        <f>IFERROR(INDEX('Betaald tarief 2023'!C:C,MATCH('Betaald percentage 2023'!A524,'Betaald tarief 2023'!A:A,0)),"")</f>
        <v/>
      </c>
      <c r="D524" s="41" cm="1">
        <f t="array" ref="D524">IFERROR(E524/SUMPRODUCT(('Betaald tarief 2023'!$A$2:$A$100000='Betaald percentage 2023'!A524)*'Betaald tarief 2023'!$H$2:$H$100000*'Betaald tarief 2023'!$O$2:$O$100000),0)</f>
        <v>0</v>
      </c>
      <c r="E524" s="42">
        <f>SUMIFS('Betaald tarief 2023'!G:G,'Betaald tarief 2023'!A:A,'Betaald percentage 2023'!A524)</f>
        <v>0</v>
      </c>
      <c r="F524" s="42">
        <f>SUMIFS('Betaald tarief 2023'!Q:Q,'Betaald tarief 2023'!A:A,'Betaald percentage 2023'!A524)</f>
        <v>0</v>
      </c>
      <c r="G524">
        <f>IFERROR(INDEX(Correcties!B:B,MATCH('Betaald percentage 2023'!A524,Correcties!A:A,0)),"")</f>
        <v>0</v>
      </c>
    </row>
    <row r="525" spans="1:7" x14ac:dyDescent="0.25">
      <c r="A525" s="45"/>
      <c r="B525" s="39" t="str">
        <f>IFERROR(INDEX('Betaald tarief 2023'!B:B,MATCH('Betaald percentage 2023'!A525,'Betaald tarief 2023'!A:A,0)),"")</f>
        <v/>
      </c>
      <c r="C525" s="39" t="str">
        <f>IFERROR(INDEX('Betaald tarief 2023'!C:C,MATCH('Betaald percentage 2023'!A525,'Betaald tarief 2023'!A:A,0)),"")</f>
        <v/>
      </c>
      <c r="D525" s="41" cm="1">
        <f t="array" ref="D525">IFERROR(E525/SUMPRODUCT(('Betaald tarief 2023'!$A$2:$A$100000='Betaald percentage 2023'!A525)*'Betaald tarief 2023'!$H$2:$H$100000*'Betaald tarief 2023'!$O$2:$O$100000),0)</f>
        <v>0</v>
      </c>
      <c r="E525" s="42">
        <f>SUMIFS('Betaald tarief 2023'!G:G,'Betaald tarief 2023'!A:A,'Betaald percentage 2023'!A525)</f>
        <v>0</v>
      </c>
      <c r="F525" s="42">
        <f>SUMIFS('Betaald tarief 2023'!Q:Q,'Betaald tarief 2023'!A:A,'Betaald percentage 2023'!A525)</f>
        <v>0</v>
      </c>
      <c r="G525">
        <f>IFERROR(INDEX(Correcties!B:B,MATCH('Betaald percentage 2023'!A525,Correcties!A:A,0)),"")</f>
        <v>0</v>
      </c>
    </row>
    <row r="526" spans="1:7" x14ac:dyDescent="0.25">
      <c r="A526" s="45"/>
      <c r="B526" s="39" t="str">
        <f>IFERROR(INDEX('Betaald tarief 2023'!B:B,MATCH('Betaald percentage 2023'!A526,'Betaald tarief 2023'!A:A,0)),"")</f>
        <v/>
      </c>
      <c r="C526" s="39" t="str">
        <f>IFERROR(INDEX('Betaald tarief 2023'!C:C,MATCH('Betaald percentage 2023'!A526,'Betaald tarief 2023'!A:A,0)),"")</f>
        <v/>
      </c>
      <c r="D526" s="41" cm="1">
        <f t="array" ref="D526">IFERROR(E526/SUMPRODUCT(('Betaald tarief 2023'!$A$2:$A$100000='Betaald percentage 2023'!A526)*'Betaald tarief 2023'!$H$2:$H$100000*'Betaald tarief 2023'!$O$2:$O$100000),0)</f>
        <v>0</v>
      </c>
      <c r="E526" s="42">
        <f>SUMIFS('Betaald tarief 2023'!G:G,'Betaald tarief 2023'!A:A,'Betaald percentage 2023'!A526)</f>
        <v>0</v>
      </c>
      <c r="F526" s="42">
        <f>SUMIFS('Betaald tarief 2023'!Q:Q,'Betaald tarief 2023'!A:A,'Betaald percentage 2023'!A526)</f>
        <v>0</v>
      </c>
      <c r="G526">
        <f>IFERROR(INDEX(Correcties!B:B,MATCH('Betaald percentage 2023'!A526,Correcties!A:A,0)),"")</f>
        <v>0</v>
      </c>
    </row>
    <row r="527" spans="1:7" x14ac:dyDescent="0.25">
      <c r="A527" s="45"/>
      <c r="B527" s="39" t="str">
        <f>IFERROR(INDEX('Betaald tarief 2023'!B:B,MATCH('Betaald percentage 2023'!A527,'Betaald tarief 2023'!A:A,0)),"")</f>
        <v/>
      </c>
      <c r="C527" s="39" t="str">
        <f>IFERROR(INDEX('Betaald tarief 2023'!C:C,MATCH('Betaald percentage 2023'!A527,'Betaald tarief 2023'!A:A,0)),"")</f>
        <v/>
      </c>
      <c r="D527" s="41" cm="1">
        <f t="array" ref="D527">IFERROR(E527/SUMPRODUCT(('Betaald tarief 2023'!$A$2:$A$100000='Betaald percentage 2023'!A527)*'Betaald tarief 2023'!$H$2:$H$100000*'Betaald tarief 2023'!$O$2:$O$100000),0)</f>
        <v>0</v>
      </c>
      <c r="E527" s="42">
        <f>SUMIFS('Betaald tarief 2023'!G:G,'Betaald tarief 2023'!A:A,'Betaald percentage 2023'!A527)</f>
        <v>0</v>
      </c>
      <c r="F527" s="42">
        <f>SUMIFS('Betaald tarief 2023'!Q:Q,'Betaald tarief 2023'!A:A,'Betaald percentage 2023'!A527)</f>
        <v>0</v>
      </c>
      <c r="G527">
        <f>IFERROR(INDEX(Correcties!B:B,MATCH('Betaald percentage 2023'!A527,Correcties!A:A,0)),"")</f>
        <v>0</v>
      </c>
    </row>
    <row r="528" spans="1:7" x14ac:dyDescent="0.25">
      <c r="A528" s="45"/>
      <c r="B528" s="39" t="str">
        <f>IFERROR(INDEX('Betaald tarief 2023'!B:B,MATCH('Betaald percentage 2023'!A528,'Betaald tarief 2023'!A:A,0)),"")</f>
        <v/>
      </c>
      <c r="C528" s="39" t="str">
        <f>IFERROR(INDEX('Betaald tarief 2023'!C:C,MATCH('Betaald percentage 2023'!A528,'Betaald tarief 2023'!A:A,0)),"")</f>
        <v/>
      </c>
      <c r="D528" s="41" cm="1">
        <f t="array" ref="D528">IFERROR(E528/SUMPRODUCT(('Betaald tarief 2023'!$A$2:$A$100000='Betaald percentage 2023'!A528)*'Betaald tarief 2023'!$H$2:$H$100000*'Betaald tarief 2023'!$O$2:$O$100000),0)</f>
        <v>0</v>
      </c>
      <c r="E528" s="42">
        <f>SUMIFS('Betaald tarief 2023'!G:G,'Betaald tarief 2023'!A:A,'Betaald percentage 2023'!A528)</f>
        <v>0</v>
      </c>
      <c r="F528" s="42">
        <f>SUMIFS('Betaald tarief 2023'!Q:Q,'Betaald tarief 2023'!A:A,'Betaald percentage 2023'!A528)</f>
        <v>0</v>
      </c>
      <c r="G528">
        <f>IFERROR(INDEX(Correcties!B:B,MATCH('Betaald percentage 2023'!A528,Correcties!A:A,0)),"")</f>
        <v>0</v>
      </c>
    </row>
    <row r="529" spans="1:7" x14ac:dyDescent="0.25">
      <c r="A529" s="45"/>
      <c r="B529" s="39" t="str">
        <f>IFERROR(INDEX('Betaald tarief 2023'!B:B,MATCH('Betaald percentage 2023'!A529,'Betaald tarief 2023'!A:A,0)),"")</f>
        <v/>
      </c>
      <c r="C529" s="39" t="str">
        <f>IFERROR(INDEX('Betaald tarief 2023'!C:C,MATCH('Betaald percentage 2023'!A529,'Betaald tarief 2023'!A:A,0)),"")</f>
        <v/>
      </c>
      <c r="D529" s="41" cm="1">
        <f t="array" ref="D529">IFERROR(E529/SUMPRODUCT(('Betaald tarief 2023'!$A$2:$A$100000='Betaald percentage 2023'!A529)*'Betaald tarief 2023'!$H$2:$H$100000*'Betaald tarief 2023'!$O$2:$O$100000),0)</f>
        <v>0</v>
      </c>
      <c r="E529" s="42">
        <f>SUMIFS('Betaald tarief 2023'!G:G,'Betaald tarief 2023'!A:A,'Betaald percentage 2023'!A529)</f>
        <v>0</v>
      </c>
      <c r="F529" s="42">
        <f>SUMIFS('Betaald tarief 2023'!Q:Q,'Betaald tarief 2023'!A:A,'Betaald percentage 2023'!A529)</f>
        <v>0</v>
      </c>
      <c r="G529">
        <f>IFERROR(INDEX(Correcties!B:B,MATCH('Betaald percentage 2023'!A529,Correcties!A:A,0)),"")</f>
        <v>0</v>
      </c>
    </row>
    <row r="530" spans="1:7" x14ac:dyDescent="0.25">
      <c r="A530" s="45"/>
      <c r="B530" s="39" t="str">
        <f>IFERROR(INDEX('Betaald tarief 2023'!B:B,MATCH('Betaald percentage 2023'!A530,'Betaald tarief 2023'!A:A,0)),"")</f>
        <v/>
      </c>
      <c r="C530" s="39" t="str">
        <f>IFERROR(INDEX('Betaald tarief 2023'!C:C,MATCH('Betaald percentage 2023'!A530,'Betaald tarief 2023'!A:A,0)),"")</f>
        <v/>
      </c>
      <c r="D530" s="41" cm="1">
        <f t="array" ref="D530">IFERROR(E530/SUMPRODUCT(('Betaald tarief 2023'!$A$2:$A$100000='Betaald percentage 2023'!A530)*'Betaald tarief 2023'!$H$2:$H$100000*'Betaald tarief 2023'!$O$2:$O$100000),0)</f>
        <v>0</v>
      </c>
      <c r="E530" s="42">
        <f>SUMIFS('Betaald tarief 2023'!G:G,'Betaald tarief 2023'!A:A,'Betaald percentage 2023'!A530)</f>
        <v>0</v>
      </c>
      <c r="F530" s="42">
        <f>SUMIFS('Betaald tarief 2023'!Q:Q,'Betaald tarief 2023'!A:A,'Betaald percentage 2023'!A530)</f>
        <v>0</v>
      </c>
      <c r="G530">
        <f>IFERROR(INDEX(Correcties!B:B,MATCH('Betaald percentage 2023'!A530,Correcties!A:A,0)),"")</f>
        <v>0</v>
      </c>
    </row>
    <row r="531" spans="1:7" x14ac:dyDescent="0.25">
      <c r="A531" s="45"/>
      <c r="B531" s="39" t="str">
        <f>IFERROR(INDEX('Betaald tarief 2023'!B:B,MATCH('Betaald percentage 2023'!A531,'Betaald tarief 2023'!A:A,0)),"")</f>
        <v/>
      </c>
      <c r="C531" s="39" t="str">
        <f>IFERROR(INDEX('Betaald tarief 2023'!C:C,MATCH('Betaald percentage 2023'!A531,'Betaald tarief 2023'!A:A,0)),"")</f>
        <v/>
      </c>
      <c r="D531" s="41" cm="1">
        <f t="array" ref="D531">IFERROR(E531/SUMPRODUCT(('Betaald tarief 2023'!$A$2:$A$100000='Betaald percentage 2023'!A531)*'Betaald tarief 2023'!$H$2:$H$100000*'Betaald tarief 2023'!$O$2:$O$100000),0)</f>
        <v>0</v>
      </c>
      <c r="E531" s="42">
        <f>SUMIFS('Betaald tarief 2023'!G:G,'Betaald tarief 2023'!A:A,'Betaald percentage 2023'!A531)</f>
        <v>0</v>
      </c>
      <c r="F531" s="42">
        <f>SUMIFS('Betaald tarief 2023'!Q:Q,'Betaald tarief 2023'!A:A,'Betaald percentage 2023'!A531)</f>
        <v>0</v>
      </c>
      <c r="G531">
        <f>IFERROR(INDEX(Correcties!B:B,MATCH('Betaald percentage 2023'!A531,Correcties!A:A,0)),"")</f>
        <v>0</v>
      </c>
    </row>
    <row r="532" spans="1:7" x14ac:dyDescent="0.25">
      <c r="A532" s="45"/>
      <c r="B532" s="39" t="str">
        <f>IFERROR(INDEX('Betaald tarief 2023'!B:B,MATCH('Betaald percentage 2023'!A532,'Betaald tarief 2023'!A:A,0)),"")</f>
        <v/>
      </c>
      <c r="C532" s="39" t="str">
        <f>IFERROR(INDEX('Betaald tarief 2023'!C:C,MATCH('Betaald percentage 2023'!A532,'Betaald tarief 2023'!A:A,0)),"")</f>
        <v/>
      </c>
      <c r="D532" s="41" cm="1">
        <f t="array" ref="D532">IFERROR(E532/SUMPRODUCT(('Betaald tarief 2023'!$A$2:$A$100000='Betaald percentage 2023'!A532)*'Betaald tarief 2023'!$H$2:$H$100000*'Betaald tarief 2023'!$O$2:$O$100000),0)</f>
        <v>0</v>
      </c>
      <c r="E532" s="42">
        <f>SUMIFS('Betaald tarief 2023'!G:G,'Betaald tarief 2023'!A:A,'Betaald percentage 2023'!A532)</f>
        <v>0</v>
      </c>
      <c r="F532" s="42">
        <f>SUMIFS('Betaald tarief 2023'!Q:Q,'Betaald tarief 2023'!A:A,'Betaald percentage 2023'!A532)</f>
        <v>0</v>
      </c>
      <c r="G532">
        <f>IFERROR(INDEX(Correcties!B:B,MATCH('Betaald percentage 2023'!A532,Correcties!A:A,0)),"")</f>
        <v>0</v>
      </c>
    </row>
    <row r="533" spans="1:7" x14ac:dyDescent="0.25">
      <c r="A533" s="45"/>
      <c r="B533" s="39" t="str">
        <f>IFERROR(INDEX('Betaald tarief 2023'!B:B,MATCH('Betaald percentage 2023'!A533,'Betaald tarief 2023'!A:A,0)),"")</f>
        <v/>
      </c>
      <c r="C533" s="39" t="str">
        <f>IFERROR(INDEX('Betaald tarief 2023'!C:C,MATCH('Betaald percentage 2023'!A533,'Betaald tarief 2023'!A:A,0)),"")</f>
        <v/>
      </c>
      <c r="D533" s="41" cm="1">
        <f t="array" ref="D533">IFERROR(E533/SUMPRODUCT(('Betaald tarief 2023'!$A$2:$A$100000='Betaald percentage 2023'!A533)*'Betaald tarief 2023'!$H$2:$H$100000*'Betaald tarief 2023'!$O$2:$O$100000),0)</f>
        <v>0</v>
      </c>
      <c r="E533" s="42">
        <f>SUMIFS('Betaald tarief 2023'!G:G,'Betaald tarief 2023'!A:A,'Betaald percentage 2023'!A533)</f>
        <v>0</v>
      </c>
      <c r="F533" s="42">
        <f>SUMIFS('Betaald tarief 2023'!Q:Q,'Betaald tarief 2023'!A:A,'Betaald percentage 2023'!A533)</f>
        <v>0</v>
      </c>
      <c r="G533">
        <f>IFERROR(INDEX(Correcties!B:B,MATCH('Betaald percentage 2023'!A533,Correcties!A:A,0)),"")</f>
        <v>0</v>
      </c>
    </row>
    <row r="534" spans="1:7" x14ac:dyDescent="0.25">
      <c r="A534" s="45"/>
      <c r="B534" s="39" t="str">
        <f>IFERROR(INDEX('Betaald tarief 2023'!B:B,MATCH('Betaald percentage 2023'!A534,'Betaald tarief 2023'!A:A,0)),"")</f>
        <v/>
      </c>
      <c r="C534" s="39" t="str">
        <f>IFERROR(INDEX('Betaald tarief 2023'!C:C,MATCH('Betaald percentage 2023'!A534,'Betaald tarief 2023'!A:A,0)),"")</f>
        <v/>
      </c>
      <c r="D534" s="41" cm="1">
        <f t="array" ref="D534">IFERROR(E534/SUMPRODUCT(('Betaald tarief 2023'!$A$2:$A$100000='Betaald percentage 2023'!A534)*'Betaald tarief 2023'!$H$2:$H$100000*'Betaald tarief 2023'!$O$2:$O$100000),0)</f>
        <v>0</v>
      </c>
      <c r="E534" s="42">
        <f>SUMIFS('Betaald tarief 2023'!G:G,'Betaald tarief 2023'!A:A,'Betaald percentage 2023'!A534)</f>
        <v>0</v>
      </c>
      <c r="F534" s="42">
        <f>SUMIFS('Betaald tarief 2023'!Q:Q,'Betaald tarief 2023'!A:A,'Betaald percentage 2023'!A534)</f>
        <v>0</v>
      </c>
      <c r="G534">
        <f>IFERROR(INDEX(Correcties!B:B,MATCH('Betaald percentage 2023'!A534,Correcties!A:A,0)),"")</f>
        <v>0</v>
      </c>
    </row>
    <row r="535" spans="1:7" x14ac:dyDescent="0.25">
      <c r="A535" s="45"/>
      <c r="B535" s="39" t="str">
        <f>IFERROR(INDEX('Betaald tarief 2023'!B:B,MATCH('Betaald percentage 2023'!A535,'Betaald tarief 2023'!A:A,0)),"")</f>
        <v/>
      </c>
      <c r="C535" s="39" t="str">
        <f>IFERROR(INDEX('Betaald tarief 2023'!C:C,MATCH('Betaald percentage 2023'!A535,'Betaald tarief 2023'!A:A,0)),"")</f>
        <v/>
      </c>
      <c r="D535" s="41" cm="1">
        <f t="array" ref="D535">IFERROR(E535/SUMPRODUCT(('Betaald tarief 2023'!$A$2:$A$100000='Betaald percentage 2023'!A535)*'Betaald tarief 2023'!$H$2:$H$100000*'Betaald tarief 2023'!$O$2:$O$100000),0)</f>
        <v>0</v>
      </c>
      <c r="E535" s="42">
        <f>SUMIFS('Betaald tarief 2023'!G:G,'Betaald tarief 2023'!A:A,'Betaald percentage 2023'!A535)</f>
        <v>0</v>
      </c>
      <c r="F535" s="42">
        <f>SUMIFS('Betaald tarief 2023'!Q:Q,'Betaald tarief 2023'!A:A,'Betaald percentage 2023'!A535)</f>
        <v>0</v>
      </c>
      <c r="G535">
        <f>IFERROR(INDEX(Correcties!B:B,MATCH('Betaald percentage 2023'!A535,Correcties!A:A,0)),"")</f>
        <v>0</v>
      </c>
    </row>
    <row r="536" spans="1:7" x14ac:dyDescent="0.25">
      <c r="A536" s="45"/>
      <c r="B536" s="39" t="str">
        <f>IFERROR(INDEX('Betaald tarief 2023'!B:B,MATCH('Betaald percentage 2023'!A536,'Betaald tarief 2023'!A:A,0)),"")</f>
        <v/>
      </c>
      <c r="C536" s="39" t="str">
        <f>IFERROR(INDEX('Betaald tarief 2023'!C:C,MATCH('Betaald percentage 2023'!A536,'Betaald tarief 2023'!A:A,0)),"")</f>
        <v/>
      </c>
      <c r="D536" s="41" cm="1">
        <f t="array" ref="D536">IFERROR(E536/SUMPRODUCT(('Betaald tarief 2023'!$A$2:$A$100000='Betaald percentage 2023'!A536)*'Betaald tarief 2023'!$H$2:$H$100000*'Betaald tarief 2023'!$O$2:$O$100000),0)</f>
        <v>0</v>
      </c>
      <c r="E536" s="42">
        <f>SUMIFS('Betaald tarief 2023'!G:G,'Betaald tarief 2023'!A:A,'Betaald percentage 2023'!A536)</f>
        <v>0</v>
      </c>
      <c r="F536" s="42">
        <f>SUMIFS('Betaald tarief 2023'!Q:Q,'Betaald tarief 2023'!A:A,'Betaald percentage 2023'!A536)</f>
        <v>0</v>
      </c>
      <c r="G536">
        <f>IFERROR(INDEX(Correcties!B:B,MATCH('Betaald percentage 2023'!A536,Correcties!A:A,0)),"")</f>
        <v>0</v>
      </c>
    </row>
    <row r="537" spans="1:7" x14ac:dyDescent="0.25">
      <c r="A537" s="45"/>
      <c r="B537" s="39" t="str">
        <f>IFERROR(INDEX('Betaald tarief 2023'!B:B,MATCH('Betaald percentage 2023'!A537,'Betaald tarief 2023'!A:A,0)),"")</f>
        <v/>
      </c>
      <c r="C537" s="39" t="str">
        <f>IFERROR(INDEX('Betaald tarief 2023'!C:C,MATCH('Betaald percentage 2023'!A537,'Betaald tarief 2023'!A:A,0)),"")</f>
        <v/>
      </c>
      <c r="D537" s="41" cm="1">
        <f t="array" ref="D537">IFERROR(E537/SUMPRODUCT(('Betaald tarief 2023'!$A$2:$A$100000='Betaald percentage 2023'!A537)*'Betaald tarief 2023'!$H$2:$H$100000*'Betaald tarief 2023'!$O$2:$O$100000),0)</f>
        <v>0</v>
      </c>
      <c r="E537" s="42">
        <f>SUMIFS('Betaald tarief 2023'!G:G,'Betaald tarief 2023'!A:A,'Betaald percentage 2023'!A537)</f>
        <v>0</v>
      </c>
      <c r="F537" s="42">
        <f>SUMIFS('Betaald tarief 2023'!Q:Q,'Betaald tarief 2023'!A:A,'Betaald percentage 2023'!A537)</f>
        <v>0</v>
      </c>
      <c r="G537">
        <f>IFERROR(INDEX(Correcties!B:B,MATCH('Betaald percentage 2023'!A537,Correcties!A:A,0)),"")</f>
        <v>0</v>
      </c>
    </row>
    <row r="538" spans="1:7" x14ac:dyDescent="0.25">
      <c r="A538" s="45"/>
      <c r="B538" s="39" t="str">
        <f>IFERROR(INDEX('Betaald tarief 2023'!B:B,MATCH('Betaald percentage 2023'!A538,'Betaald tarief 2023'!A:A,0)),"")</f>
        <v/>
      </c>
      <c r="C538" s="39" t="str">
        <f>IFERROR(INDEX('Betaald tarief 2023'!C:C,MATCH('Betaald percentage 2023'!A538,'Betaald tarief 2023'!A:A,0)),"")</f>
        <v/>
      </c>
      <c r="D538" s="41" cm="1">
        <f t="array" ref="D538">IFERROR(E538/SUMPRODUCT(('Betaald tarief 2023'!$A$2:$A$100000='Betaald percentage 2023'!A538)*'Betaald tarief 2023'!$H$2:$H$100000*'Betaald tarief 2023'!$O$2:$O$100000),0)</f>
        <v>0</v>
      </c>
      <c r="E538" s="42">
        <f>SUMIFS('Betaald tarief 2023'!G:G,'Betaald tarief 2023'!A:A,'Betaald percentage 2023'!A538)</f>
        <v>0</v>
      </c>
      <c r="F538" s="42">
        <f>SUMIFS('Betaald tarief 2023'!Q:Q,'Betaald tarief 2023'!A:A,'Betaald percentage 2023'!A538)</f>
        <v>0</v>
      </c>
      <c r="G538">
        <f>IFERROR(INDEX(Correcties!B:B,MATCH('Betaald percentage 2023'!A538,Correcties!A:A,0)),"")</f>
        <v>0</v>
      </c>
    </row>
    <row r="539" spans="1:7" x14ac:dyDescent="0.25">
      <c r="A539" s="45"/>
      <c r="B539" s="39" t="str">
        <f>IFERROR(INDEX('Betaald tarief 2023'!B:B,MATCH('Betaald percentage 2023'!A539,'Betaald tarief 2023'!A:A,0)),"")</f>
        <v/>
      </c>
      <c r="C539" s="39" t="str">
        <f>IFERROR(INDEX('Betaald tarief 2023'!C:C,MATCH('Betaald percentage 2023'!A539,'Betaald tarief 2023'!A:A,0)),"")</f>
        <v/>
      </c>
      <c r="D539" s="41" cm="1">
        <f t="array" ref="D539">IFERROR(E539/SUMPRODUCT(('Betaald tarief 2023'!$A$2:$A$100000='Betaald percentage 2023'!A539)*'Betaald tarief 2023'!$H$2:$H$100000*'Betaald tarief 2023'!$O$2:$O$100000),0)</f>
        <v>0</v>
      </c>
      <c r="E539" s="42">
        <f>SUMIFS('Betaald tarief 2023'!G:G,'Betaald tarief 2023'!A:A,'Betaald percentage 2023'!A539)</f>
        <v>0</v>
      </c>
      <c r="F539" s="42">
        <f>SUMIFS('Betaald tarief 2023'!Q:Q,'Betaald tarief 2023'!A:A,'Betaald percentage 2023'!A539)</f>
        <v>0</v>
      </c>
      <c r="G539">
        <f>IFERROR(INDEX(Correcties!B:B,MATCH('Betaald percentage 2023'!A539,Correcties!A:A,0)),"")</f>
        <v>0</v>
      </c>
    </row>
    <row r="540" spans="1:7" x14ac:dyDescent="0.25">
      <c r="A540" s="45"/>
      <c r="B540" s="39" t="str">
        <f>IFERROR(INDEX('Betaald tarief 2023'!B:B,MATCH('Betaald percentage 2023'!A540,'Betaald tarief 2023'!A:A,0)),"")</f>
        <v/>
      </c>
      <c r="C540" s="39" t="str">
        <f>IFERROR(INDEX('Betaald tarief 2023'!C:C,MATCH('Betaald percentage 2023'!A540,'Betaald tarief 2023'!A:A,0)),"")</f>
        <v/>
      </c>
      <c r="D540" s="41" cm="1">
        <f t="array" ref="D540">IFERROR(E540/SUMPRODUCT(('Betaald tarief 2023'!$A$2:$A$100000='Betaald percentage 2023'!A540)*'Betaald tarief 2023'!$H$2:$H$100000*'Betaald tarief 2023'!$O$2:$O$100000),0)</f>
        <v>0</v>
      </c>
      <c r="E540" s="42">
        <f>SUMIFS('Betaald tarief 2023'!G:G,'Betaald tarief 2023'!A:A,'Betaald percentage 2023'!A540)</f>
        <v>0</v>
      </c>
      <c r="F540" s="42">
        <f>SUMIFS('Betaald tarief 2023'!Q:Q,'Betaald tarief 2023'!A:A,'Betaald percentage 2023'!A540)</f>
        <v>0</v>
      </c>
      <c r="G540">
        <f>IFERROR(INDEX(Correcties!B:B,MATCH('Betaald percentage 2023'!A540,Correcties!A:A,0)),"")</f>
        <v>0</v>
      </c>
    </row>
    <row r="541" spans="1:7" x14ac:dyDescent="0.25">
      <c r="A541" s="45"/>
      <c r="B541" s="39" t="str">
        <f>IFERROR(INDEX('Betaald tarief 2023'!B:B,MATCH('Betaald percentage 2023'!A541,'Betaald tarief 2023'!A:A,0)),"")</f>
        <v/>
      </c>
      <c r="C541" s="39" t="str">
        <f>IFERROR(INDEX('Betaald tarief 2023'!C:C,MATCH('Betaald percentage 2023'!A541,'Betaald tarief 2023'!A:A,0)),"")</f>
        <v/>
      </c>
      <c r="D541" s="41" cm="1">
        <f t="array" ref="D541">IFERROR(E541/SUMPRODUCT(('Betaald tarief 2023'!$A$2:$A$100000='Betaald percentage 2023'!A541)*'Betaald tarief 2023'!$H$2:$H$100000*'Betaald tarief 2023'!$O$2:$O$100000),0)</f>
        <v>0</v>
      </c>
      <c r="E541" s="42">
        <f>SUMIFS('Betaald tarief 2023'!G:G,'Betaald tarief 2023'!A:A,'Betaald percentage 2023'!A541)</f>
        <v>0</v>
      </c>
      <c r="F541" s="42">
        <f>SUMIFS('Betaald tarief 2023'!Q:Q,'Betaald tarief 2023'!A:A,'Betaald percentage 2023'!A541)</f>
        <v>0</v>
      </c>
      <c r="G541">
        <f>IFERROR(INDEX(Correcties!B:B,MATCH('Betaald percentage 2023'!A541,Correcties!A:A,0)),"")</f>
        <v>0</v>
      </c>
    </row>
    <row r="542" spans="1:7" x14ac:dyDescent="0.25">
      <c r="A542" s="45"/>
      <c r="B542" s="39" t="str">
        <f>IFERROR(INDEX('Betaald tarief 2023'!B:B,MATCH('Betaald percentage 2023'!A542,'Betaald tarief 2023'!A:A,0)),"")</f>
        <v/>
      </c>
      <c r="C542" s="39" t="str">
        <f>IFERROR(INDEX('Betaald tarief 2023'!C:C,MATCH('Betaald percentage 2023'!A542,'Betaald tarief 2023'!A:A,0)),"")</f>
        <v/>
      </c>
      <c r="D542" s="41" cm="1">
        <f t="array" ref="D542">IFERROR(E542/SUMPRODUCT(('Betaald tarief 2023'!$A$2:$A$100000='Betaald percentage 2023'!A542)*'Betaald tarief 2023'!$H$2:$H$100000*'Betaald tarief 2023'!$O$2:$O$100000),0)</f>
        <v>0</v>
      </c>
      <c r="E542" s="42">
        <f>SUMIFS('Betaald tarief 2023'!G:G,'Betaald tarief 2023'!A:A,'Betaald percentage 2023'!A542)</f>
        <v>0</v>
      </c>
      <c r="F542" s="42">
        <f>SUMIFS('Betaald tarief 2023'!Q:Q,'Betaald tarief 2023'!A:A,'Betaald percentage 2023'!A542)</f>
        <v>0</v>
      </c>
      <c r="G542">
        <f>IFERROR(INDEX(Correcties!B:B,MATCH('Betaald percentage 2023'!A542,Correcties!A:A,0)),"")</f>
        <v>0</v>
      </c>
    </row>
    <row r="543" spans="1:7" x14ac:dyDescent="0.25">
      <c r="A543" s="45"/>
      <c r="B543" s="39" t="str">
        <f>IFERROR(INDEX('Betaald tarief 2023'!B:B,MATCH('Betaald percentage 2023'!A543,'Betaald tarief 2023'!A:A,0)),"")</f>
        <v/>
      </c>
      <c r="C543" s="39" t="str">
        <f>IFERROR(INDEX('Betaald tarief 2023'!C:C,MATCH('Betaald percentage 2023'!A543,'Betaald tarief 2023'!A:A,0)),"")</f>
        <v/>
      </c>
      <c r="D543" s="41" cm="1">
        <f t="array" ref="D543">IFERROR(E543/SUMPRODUCT(('Betaald tarief 2023'!$A$2:$A$100000='Betaald percentage 2023'!A543)*'Betaald tarief 2023'!$H$2:$H$100000*'Betaald tarief 2023'!$O$2:$O$100000),0)</f>
        <v>0</v>
      </c>
      <c r="E543" s="42">
        <f>SUMIFS('Betaald tarief 2023'!G:G,'Betaald tarief 2023'!A:A,'Betaald percentage 2023'!A543)</f>
        <v>0</v>
      </c>
      <c r="F543" s="42">
        <f>SUMIFS('Betaald tarief 2023'!Q:Q,'Betaald tarief 2023'!A:A,'Betaald percentage 2023'!A543)</f>
        <v>0</v>
      </c>
      <c r="G543">
        <f>IFERROR(INDEX(Correcties!B:B,MATCH('Betaald percentage 2023'!A543,Correcties!A:A,0)),"")</f>
        <v>0</v>
      </c>
    </row>
    <row r="544" spans="1:7" x14ac:dyDescent="0.25">
      <c r="A544" s="45"/>
      <c r="B544" s="39" t="str">
        <f>IFERROR(INDEX('Betaald tarief 2023'!B:B,MATCH('Betaald percentage 2023'!A544,'Betaald tarief 2023'!A:A,0)),"")</f>
        <v/>
      </c>
      <c r="C544" s="39" t="str">
        <f>IFERROR(INDEX('Betaald tarief 2023'!C:C,MATCH('Betaald percentage 2023'!A544,'Betaald tarief 2023'!A:A,0)),"")</f>
        <v/>
      </c>
      <c r="D544" s="41" cm="1">
        <f t="array" ref="D544">IFERROR(E544/SUMPRODUCT(('Betaald tarief 2023'!$A$2:$A$100000='Betaald percentage 2023'!A544)*'Betaald tarief 2023'!$H$2:$H$100000*'Betaald tarief 2023'!$O$2:$O$100000),0)</f>
        <v>0</v>
      </c>
      <c r="E544" s="42">
        <f>SUMIFS('Betaald tarief 2023'!G:G,'Betaald tarief 2023'!A:A,'Betaald percentage 2023'!A544)</f>
        <v>0</v>
      </c>
      <c r="F544" s="42">
        <f>SUMIFS('Betaald tarief 2023'!Q:Q,'Betaald tarief 2023'!A:A,'Betaald percentage 2023'!A544)</f>
        <v>0</v>
      </c>
      <c r="G544">
        <f>IFERROR(INDEX(Correcties!B:B,MATCH('Betaald percentage 2023'!A544,Correcties!A:A,0)),"")</f>
        <v>0</v>
      </c>
    </row>
    <row r="545" spans="1:7" x14ac:dyDescent="0.25">
      <c r="A545" s="45"/>
      <c r="B545" s="39" t="str">
        <f>IFERROR(INDEX('Betaald tarief 2023'!B:B,MATCH('Betaald percentage 2023'!A545,'Betaald tarief 2023'!A:A,0)),"")</f>
        <v/>
      </c>
      <c r="C545" s="39" t="str">
        <f>IFERROR(INDEX('Betaald tarief 2023'!C:C,MATCH('Betaald percentage 2023'!A545,'Betaald tarief 2023'!A:A,0)),"")</f>
        <v/>
      </c>
      <c r="D545" s="41" cm="1">
        <f t="array" ref="D545">IFERROR(E545/SUMPRODUCT(('Betaald tarief 2023'!$A$2:$A$100000='Betaald percentage 2023'!A545)*'Betaald tarief 2023'!$H$2:$H$100000*'Betaald tarief 2023'!$O$2:$O$100000),0)</f>
        <v>0</v>
      </c>
      <c r="E545" s="42">
        <f>SUMIFS('Betaald tarief 2023'!G:G,'Betaald tarief 2023'!A:A,'Betaald percentage 2023'!A545)</f>
        <v>0</v>
      </c>
      <c r="F545" s="42">
        <f>SUMIFS('Betaald tarief 2023'!Q:Q,'Betaald tarief 2023'!A:A,'Betaald percentage 2023'!A545)</f>
        <v>0</v>
      </c>
      <c r="G545">
        <f>IFERROR(INDEX(Correcties!B:B,MATCH('Betaald percentage 2023'!A545,Correcties!A:A,0)),"")</f>
        <v>0</v>
      </c>
    </row>
    <row r="546" spans="1:7" x14ac:dyDescent="0.25">
      <c r="A546" s="45"/>
      <c r="B546" s="39" t="str">
        <f>IFERROR(INDEX('Betaald tarief 2023'!B:B,MATCH('Betaald percentage 2023'!A546,'Betaald tarief 2023'!A:A,0)),"")</f>
        <v/>
      </c>
      <c r="C546" s="39" t="str">
        <f>IFERROR(INDEX('Betaald tarief 2023'!C:C,MATCH('Betaald percentage 2023'!A546,'Betaald tarief 2023'!A:A,0)),"")</f>
        <v/>
      </c>
      <c r="D546" s="41" cm="1">
        <f t="array" ref="D546">IFERROR(E546/SUMPRODUCT(('Betaald tarief 2023'!$A$2:$A$100000='Betaald percentage 2023'!A546)*'Betaald tarief 2023'!$H$2:$H$100000*'Betaald tarief 2023'!$O$2:$O$100000),0)</f>
        <v>0</v>
      </c>
      <c r="E546" s="42">
        <f>SUMIFS('Betaald tarief 2023'!G:G,'Betaald tarief 2023'!A:A,'Betaald percentage 2023'!A546)</f>
        <v>0</v>
      </c>
      <c r="F546" s="42">
        <f>SUMIFS('Betaald tarief 2023'!Q:Q,'Betaald tarief 2023'!A:A,'Betaald percentage 2023'!A546)</f>
        <v>0</v>
      </c>
      <c r="G546">
        <f>IFERROR(INDEX(Correcties!B:B,MATCH('Betaald percentage 2023'!A546,Correcties!A:A,0)),"")</f>
        <v>0</v>
      </c>
    </row>
    <row r="547" spans="1:7" x14ac:dyDescent="0.25">
      <c r="A547" s="45"/>
      <c r="B547" s="39" t="str">
        <f>IFERROR(INDEX('Betaald tarief 2023'!B:B,MATCH('Betaald percentage 2023'!A547,'Betaald tarief 2023'!A:A,0)),"")</f>
        <v/>
      </c>
      <c r="C547" s="39" t="str">
        <f>IFERROR(INDEX('Betaald tarief 2023'!C:C,MATCH('Betaald percentage 2023'!A547,'Betaald tarief 2023'!A:A,0)),"")</f>
        <v/>
      </c>
      <c r="D547" s="41" cm="1">
        <f t="array" ref="D547">IFERROR(E547/SUMPRODUCT(('Betaald tarief 2023'!$A$2:$A$100000='Betaald percentage 2023'!A547)*'Betaald tarief 2023'!$H$2:$H$100000*'Betaald tarief 2023'!$O$2:$O$100000),0)</f>
        <v>0</v>
      </c>
      <c r="E547" s="42">
        <f>SUMIFS('Betaald tarief 2023'!G:G,'Betaald tarief 2023'!A:A,'Betaald percentage 2023'!A547)</f>
        <v>0</v>
      </c>
      <c r="F547" s="42">
        <f>SUMIFS('Betaald tarief 2023'!Q:Q,'Betaald tarief 2023'!A:A,'Betaald percentage 2023'!A547)</f>
        <v>0</v>
      </c>
      <c r="G547">
        <f>IFERROR(INDEX(Correcties!B:B,MATCH('Betaald percentage 2023'!A547,Correcties!A:A,0)),"")</f>
        <v>0</v>
      </c>
    </row>
    <row r="548" spans="1:7" x14ac:dyDescent="0.25">
      <c r="A548" s="45"/>
      <c r="B548" s="39" t="str">
        <f>IFERROR(INDEX('Betaald tarief 2023'!B:B,MATCH('Betaald percentage 2023'!A548,'Betaald tarief 2023'!A:A,0)),"")</f>
        <v/>
      </c>
      <c r="C548" s="39" t="str">
        <f>IFERROR(INDEX('Betaald tarief 2023'!C:C,MATCH('Betaald percentage 2023'!A548,'Betaald tarief 2023'!A:A,0)),"")</f>
        <v/>
      </c>
      <c r="D548" s="41" cm="1">
        <f t="array" ref="D548">IFERROR(E548/SUMPRODUCT(('Betaald tarief 2023'!$A$2:$A$100000='Betaald percentage 2023'!A548)*'Betaald tarief 2023'!$H$2:$H$100000*'Betaald tarief 2023'!$O$2:$O$100000),0)</f>
        <v>0</v>
      </c>
      <c r="E548" s="42">
        <f>SUMIFS('Betaald tarief 2023'!G:G,'Betaald tarief 2023'!A:A,'Betaald percentage 2023'!A548)</f>
        <v>0</v>
      </c>
      <c r="F548" s="42">
        <f>SUMIFS('Betaald tarief 2023'!Q:Q,'Betaald tarief 2023'!A:A,'Betaald percentage 2023'!A548)</f>
        <v>0</v>
      </c>
      <c r="G548">
        <f>IFERROR(INDEX(Correcties!B:B,MATCH('Betaald percentage 2023'!A548,Correcties!A:A,0)),"")</f>
        <v>0</v>
      </c>
    </row>
    <row r="549" spans="1:7" x14ac:dyDescent="0.25">
      <c r="A549" s="45"/>
      <c r="B549" s="39" t="str">
        <f>IFERROR(INDEX('Betaald tarief 2023'!B:B,MATCH('Betaald percentage 2023'!A549,'Betaald tarief 2023'!A:A,0)),"")</f>
        <v/>
      </c>
      <c r="C549" s="39" t="str">
        <f>IFERROR(INDEX('Betaald tarief 2023'!C:C,MATCH('Betaald percentage 2023'!A549,'Betaald tarief 2023'!A:A,0)),"")</f>
        <v/>
      </c>
      <c r="D549" s="41" cm="1">
        <f t="array" ref="D549">IFERROR(E549/SUMPRODUCT(('Betaald tarief 2023'!$A$2:$A$100000='Betaald percentage 2023'!A549)*'Betaald tarief 2023'!$H$2:$H$100000*'Betaald tarief 2023'!$O$2:$O$100000),0)</f>
        <v>0</v>
      </c>
      <c r="E549" s="42">
        <f>SUMIFS('Betaald tarief 2023'!G:G,'Betaald tarief 2023'!A:A,'Betaald percentage 2023'!A549)</f>
        <v>0</v>
      </c>
      <c r="F549" s="42">
        <f>SUMIFS('Betaald tarief 2023'!Q:Q,'Betaald tarief 2023'!A:A,'Betaald percentage 2023'!A549)</f>
        <v>0</v>
      </c>
      <c r="G549">
        <f>IFERROR(INDEX(Correcties!B:B,MATCH('Betaald percentage 2023'!A549,Correcties!A:A,0)),"")</f>
        <v>0</v>
      </c>
    </row>
    <row r="550" spans="1:7" x14ac:dyDescent="0.25">
      <c r="A550" s="45"/>
      <c r="B550" s="39" t="str">
        <f>IFERROR(INDEX('Betaald tarief 2023'!B:B,MATCH('Betaald percentage 2023'!A550,'Betaald tarief 2023'!A:A,0)),"")</f>
        <v/>
      </c>
      <c r="C550" s="39" t="str">
        <f>IFERROR(INDEX('Betaald tarief 2023'!C:C,MATCH('Betaald percentage 2023'!A550,'Betaald tarief 2023'!A:A,0)),"")</f>
        <v/>
      </c>
      <c r="D550" s="41" cm="1">
        <f t="array" ref="D550">IFERROR(E550/SUMPRODUCT(('Betaald tarief 2023'!$A$2:$A$100000='Betaald percentage 2023'!A550)*'Betaald tarief 2023'!$H$2:$H$100000*'Betaald tarief 2023'!$O$2:$O$100000),0)</f>
        <v>0</v>
      </c>
      <c r="E550" s="42">
        <f>SUMIFS('Betaald tarief 2023'!G:G,'Betaald tarief 2023'!A:A,'Betaald percentage 2023'!A550)</f>
        <v>0</v>
      </c>
      <c r="F550" s="42">
        <f>SUMIFS('Betaald tarief 2023'!Q:Q,'Betaald tarief 2023'!A:A,'Betaald percentage 2023'!A550)</f>
        <v>0</v>
      </c>
      <c r="G550">
        <f>IFERROR(INDEX(Correcties!B:B,MATCH('Betaald percentage 2023'!A550,Correcties!A:A,0)),"")</f>
        <v>0</v>
      </c>
    </row>
    <row r="551" spans="1:7" x14ac:dyDescent="0.25">
      <c r="A551" s="45"/>
      <c r="B551" s="39" t="str">
        <f>IFERROR(INDEX('Betaald tarief 2023'!B:B,MATCH('Betaald percentage 2023'!A551,'Betaald tarief 2023'!A:A,0)),"")</f>
        <v/>
      </c>
      <c r="C551" s="39" t="str">
        <f>IFERROR(INDEX('Betaald tarief 2023'!C:C,MATCH('Betaald percentage 2023'!A551,'Betaald tarief 2023'!A:A,0)),"")</f>
        <v/>
      </c>
      <c r="D551" s="41" cm="1">
        <f t="array" ref="D551">IFERROR(E551/SUMPRODUCT(('Betaald tarief 2023'!$A$2:$A$100000='Betaald percentage 2023'!A551)*'Betaald tarief 2023'!$H$2:$H$100000*'Betaald tarief 2023'!$O$2:$O$100000),0)</f>
        <v>0</v>
      </c>
      <c r="E551" s="42">
        <f>SUMIFS('Betaald tarief 2023'!G:G,'Betaald tarief 2023'!A:A,'Betaald percentage 2023'!A551)</f>
        <v>0</v>
      </c>
      <c r="F551" s="42">
        <f>SUMIFS('Betaald tarief 2023'!Q:Q,'Betaald tarief 2023'!A:A,'Betaald percentage 2023'!A551)</f>
        <v>0</v>
      </c>
      <c r="G551">
        <f>IFERROR(INDEX(Correcties!B:B,MATCH('Betaald percentage 2023'!A551,Correcties!A:A,0)),"")</f>
        <v>0</v>
      </c>
    </row>
    <row r="552" spans="1:7" x14ac:dyDescent="0.25">
      <c r="A552" s="45"/>
      <c r="B552" s="39" t="str">
        <f>IFERROR(INDEX('Betaald tarief 2023'!B:B,MATCH('Betaald percentage 2023'!A552,'Betaald tarief 2023'!A:A,0)),"")</f>
        <v/>
      </c>
      <c r="C552" s="39" t="str">
        <f>IFERROR(INDEX('Betaald tarief 2023'!C:C,MATCH('Betaald percentage 2023'!A552,'Betaald tarief 2023'!A:A,0)),"")</f>
        <v/>
      </c>
      <c r="D552" s="41" cm="1">
        <f t="array" ref="D552">IFERROR(E552/SUMPRODUCT(('Betaald tarief 2023'!$A$2:$A$100000='Betaald percentage 2023'!A552)*'Betaald tarief 2023'!$H$2:$H$100000*'Betaald tarief 2023'!$O$2:$O$100000),0)</f>
        <v>0</v>
      </c>
      <c r="E552" s="42">
        <f>SUMIFS('Betaald tarief 2023'!G:G,'Betaald tarief 2023'!A:A,'Betaald percentage 2023'!A552)</f>
        <v>0</v>
      </c>
      <c r="F552" s="42">
        <f>SUMIFS('Betaald tarief 2023'!Q:Q,'Betaald tarief 2023'!A:A,'Betaald percentage 2023'!A552)</f>
        <v>0</v>
      </c>
      <c r="G552">
        <f>IFERROR(INDEX(Correcties!B:B,MATCH('Betaald percentage 2023'!A552,Correcties!A:A,0)),"")</f>
        <v>0</v>
      </c>
    </row>
    <row r="553" spans="1:7" x14ac:dyDescent="0.25">
      <c r="A553" s="45"/>
      <c r="B553" s="39" t="str">
        <f>IFERROR(INDEX('Betaald tarief 2023'!B:B,MATCH('Betaald percentage 2023'!A553,'Betaald tarief 2023'!A:A,0)),"")</f>
        <v/>
      </c>
      <c r="C553" s="39" t="str">
        <f>IFERROR(INDEX('Betaald tarief 2023'!C:C,MATCH('Betaald percentage 2023'!A553,'Betaald tarief 2023'!A:A,0)),"")</f>
        <v/>
      </c>
      <c r="D553" s="41" cm="1">
        <f t="array" ref="D553">IFERROR(E553/SUMPRODUCT(('Betaald tarief 2023'!$A$2:$A$100000='Betaald percentage 2023'!A553)*'Betaald tarief 2023'!$H$2:$H$100000*'Betaald tarief 2023'!$O$2:$O$100000),0)</f>
        <v>0</v>
      </c>
      <c r="E553" s="42">
        <f>SUMIFS('Betaald tarief 2023'!G:G,'Betaald tarief 2023'!A:A,'Betaald percentage 2023'!A553)</f>
        <v>0</v>
      </c>
      <c r="F553" s="42">
        <f>SUMIFS('Betaald tarief 2023'!Q:Q,'Betaald tarief 2023'!A:A,'Betaald percentage 2023'!A553)</f>
        <v>0</v>
      </c>
      <c r="G553">
        <f>IFERROR(INDEX(Correcties!B:B,MATCH('Betaald percentage 2023'!A553,Correcties!A:A,0)),"")</f>
        <v>0</v>
      </c>
    </row>
    <row r="554" spans="1:7" x14ac:dyDescent="0.25">
      <c r="A554" s="45"/>
      <c r="B554" s="39" t="str">
        <f>IFERROR(INDEX('Betaald tarief 2023'!B:B,MATCH('Betaald percentage 2023'!A554,'Betaald tarief 2023'!A:A,0)),"")</f>
        <v/>
      </c>
      <c r="C554" s="39" t="str">
        <f>IFERROR(INDEX('Betaald tarief 2023'!C:C,MATCH('Betaald percentage 2023'!A554,'Betaald tarief 2023'!A:A,0)),"")</f>
        <v/>
      </c>
      <c r="D554" s="41" cm="1">
        <f t="array" ref="D554">IFERROR(E554/SUMPRODUCT(('Betaald tarief 2023'!$A$2:$A$100000='Betaald percentage 2023'!A554)*'Betaald tarief 2023'!$H$2:$H$100000*'Betaald tarief 2023'!$O$2:$O$100000),0)</f>
        <v>0</v>
      </c>
      <c r="E554" s="42">
        <f>SUMIFS('Betaald tarief 2023'!G:G,'Betaald tarief 2023'!A:A,'Betaald percentage 2023'!A554)</f>
        <v>0</v>
      </c>
      <c r="F554" s="42">
        <f>SUMIFS('Betaald tarief 2023'!Q:Q,'Betaald tarief 2023'!A:A,'Betaald percentage 2023'!A554)</f>
        <v>0</v>
      </c>
      <c r="G554">
        <f>IFERROR(INDEX(Correcties!B:B,MATCH('Betaald percentage 2023'!A554,Correcties!A:A,0)),"")</f>
        <v>0</v>
      </c>
    </row>
    <row r="555" spans="1:7" x14ac:dyDescent="0.25">
      <c r="A555" s="45"/>
      <c r="B555" s="39" t="str">
        <f>IFERROR(INDEX('Betaald tarief 2023'!B:B,MATCH('Betaald percentage 2023'!A555,'Betaald tarief 2023'!A:A,0)),"")</f>
        <v/>
      </c>
      <c r="C555" s="39" t="str">
        <f>IFERROR(INDEX('Betaald tarief 2023'!C:C,MATCH('Betaald percentage 2023'!A555,'Betaald tarief 2023'!A:A,0)),"")</f>
        <v/>
      </c>
      <c r="D555" s="41" cm="1">
        <f t="array" ref="D555">IFERROR(E555/SUMPRODUCT(('Betaald tarief 2023'!$A$2:$A$100000='Betaald percentage 2023'!A555)*'Betaald tarief 2023'!$H$2:$H$100000*'Betaald tarief 2023'!$O$2:$O$100000),0)</f>
        <v>0</v>
      </c>
      <c r="E555" s="42">
        <f>SUMIFS('Betaald tarief 2023'!G:G,'Betaald tarief 2023'!A:A,'Betaald percentage 2023'!A555)</f>
        <v>0</v>
      </c>
      <c r="F555" s="42">
        <f>SUMIFS('Betaald tarief 2023'!Q:Q,'Betaald tarief 2023'!A:A,'Betaald percentage 2023'!A555)</f>
        <v>0</v>
      </c>
      <c r="G555">
        <f>IFERROR(INDEX(Correcties!B:B,MATCH('Betaald percentage 2023'!A555,Correcties!A:A,0)),"")</f>
        <v>0</v>
      </c>
    </row>
    <row r="556" spans="1:7" x14ac:dyDescent="0.25">
      <c r="A556" s="45"/>
      <c r="B556" s="39" t="str">
        <f>IFERROR(INDEX('Betaald tarief 2023'!B:B,MATCH('Betaald percentage 2023'!A556,'Betaald tarief 2023'!A:A,0)),"")</f>
        <v/>
      </c>
      <c r="C556" s="39" t="str">
        <f>IFERROR(INDEX('Betaald tarief 2023'!C:C,MATCH('Betaald percentage 2023'!A556,'Betaald tarief 2023'!A:A,0)),"")</f>
        <v/>
      </c>
      <c r="D556" s="41" cm="1">
        <f t="array" ref="D556">IFERROR(E556/SUMPRODUCT(('Betaald tarief 2023'!$A$2:$A$100000='Betaald percentage 2023'!A556)*'Betaald tarief 2023'!$H$2:$H$100000*'Betaald tarief 2023'!$O$2:$O$100000),0)</f>
        <v>0</v>
      </c>
      <c r="E556" s="42">
        <f>SUMIFS('Betaald tarief 2023'!G:G,'Betaald tarief 2023'!A:A,'Betaald percentage 2023'!A556)</f>
        <v>0</v>
      </c>
      <c r="F556" s="42">
        <f>SUMIFS('Betaald tarief 2023'!Q:Q,'Betaald tarief 2023'!A:A,'Betaald percentage 2023'!A556)</f>
        <v>0</v>
      </c>
      <c r="G556">
        <f>IFERROR(INDEX(Correcties!B:B,MATCH('Betaald percentage 2023'!A556,Correcties!A:A,0)),"")</f>
        <v>0</v>
      </c>
    </row>
    <row r="557" spans="1:7" x14ac:dyDescent="0.25">
      <c r="A557" s="45"/>
      <c r="B557" s="39" t="str">
        <f>IFERROR(INDEX('Betaald tarief 2023'!B:B,MATCH('Betaald percentage 2023'!A557,'Betaald tarief 2023'!A:A,0)),"")</f>
        <v/>
      </c>
      <c r="C557" s="39" t="str">
        <f>IFERROR(INDEX('Betaald tarief 2023'!C:C,MATCH('Betaald percentage 2023'!A557,'Betaald tarief 2023'!A:A,0)),"")</f>
        <v/>
      </c>
      <c r="D557" s="41" cm="1">
        <f t="array" ref="D557">IFERROR(E557/SUMPRODUCT(('Betaald tarief 2023'!$A$2:$A$100000='Betaald percentage 2023'!A557)*'Betaald tarief 2023'!$H$2:$H$100000*'Betaald tarief 2023'!$O$2:$O$100000),0)</f>
        <v>0</v>
      </c>
      <c r="E557" s="42">
        <f>SUMIFS('Betaald tarief 2023'!G:G,'Betaald tarief 2023'!A:A,'Betaald percentage 2023'!A557)</f>
        <v>0</v>
      </c>
      <c r="F557" s="42">
        <f>SUMIFS('Betaald tarief 2023'!Q:Q,'Betaald tarief 2023'!A:A,'Betaald percentage 2023'!A557)</f>
        <v>0</v>
      </c>
      <c r="G557">
        <f>IFERROR(INDEX(Correcties!B:B,MATCH('Betaald percentage 2023'!A557,Correcties!A:A,0)),"")</f>
        <v>0</v>
      </c>
    </row>
    <row r="558" spans="1:7" x14ac:dyDescent="0.25">
      <c r="A558" s="45"/>
      <c r="B558" s="39" t="str">
        <f>IFERROR(INDEX('Betaald tarief 2023'!B:B,MATCH('Betaald percentage 2023'!A558,'Betaald tarief 2023'!A:A,0)),"")</f>
        <v/>
      </c>
      <c r="C558" s="39" t="str">
        <f>IFERROR(INDEX('Betaald tarief 2023'!C:C,MATCH('Betaald percentage 2023'!A558,'Betaald tarief 2023'!A:A,0)),"")</f>
        <v/>
      </c>
      <c r="D558" s="41" cm="1">
        <f t="array" ref="D558">IFERROR(E558/SUMPRODUCT(('Betaald tarief 2023'!$A$2:$A$100000='Betaald percentage 2023'!A558)*'Betaald tarief 2023'!$H$2:$H$100000*'Betaald tarief 2023'!$O$2:$O$100000),0)</f>
        <v>0</v>
      </c>
      <c r="E558" s="42">
        <f>SUMIFS('Betaald tarief 2023'!G:G,'Betaald tarief 2023'!A:A,'Betaald percentage 2023'!A558)</f>
        <v>0</v>
      </c>
      <c r="F558" s="42">
        <f>SUMIFS('Betaald tarief 2023'!Q:Q,'Betaald tarief 2023'!A:A,'Betaald percentage 2023'!A558)</f>
        <v>0</v>
      </c>
      <c r="G558">
        <f>IFERROR(INDEX(Correcties!B:B,MATCH('Betaald percentage 2023'!A558,Correcties!A:A,0)),"")</f>
        <v>0</v>
      </c>
    </row>
    <row r="559" spans="1:7" x14ac:dyDescent="0.25">
      <c r="A559" s="45"/>
      <c r="B559" s="39" t="str">
        <f>IFERROR(INDEX('Betaald tarief 2023'!B:B,MATCH('Betaald percentage 2023'!A559,'Betaald tarief 2023'!A:A,0)),"")</f>
        <v/>
      </c>
      <c r="C559" s="39" t="str">
        <f>IFERROR(INDEX('Betaald tarief 2023'!C:C,MATCH('Betaald percentage 2023'!A559,'Betaald tarief 2023'!A:A,0)),"")</f>
        <v/>
      </c>
      <c r="D559" s="41" cm="1">
        <f t="array" ref="D559">IFERROR(E559/SUMPRODUCT(('Betaald tarief 2023'!$A$2:$A$100000='Betaald percentage 2023'!A559)*'Betaald tarief 2023'!$H$2:$H$100000*'Betaald tarief 2023'!$O$2:$O$100000),0)</f>
        <v>0</v>
      </c>
      <c r="E559" s="42">
        <f>SUMIFS('Betaald tarief 2023'!G:G,'Betaald tarief 2023'!A:A,'Betaald percentage 2023'!A559)</f>
        <v>0</v>
      </c>
      <c r="F559" s="42">
        <f>SUMIFS('Betaald tarief 2023'!Q:Q,'Betaald tarief 2023'!A:A,'Betaald percentage 2023'!A559)</f>
        <v>0</v>
      </c>
      <c r="G559">
        <f>IFERROR(INDEX(Correcties!B:B,MATCH('Betaald percentage 2023'!A559,Correcties!A:A,0)),"")</f>
        <v>0</v>
      </c>
    </row>
    <row r="560" spans="1:7" x14ac:dyDescent="0.25">
      <c r="A560" s="45"/>
      <c r="B560" s="39" t="str">
        <f>IFERROR(INDEX('Betaald tarief 2023'!B:B,MATCH('Betaald percentage 2023'!A560,'Betaald tarief 2023'!A:A,0)),"")</f>
        <v/>
      </c>
      <c r="C560" s="39" t="str">
        <f>IFERROR(INDEX('Betaald tarief 2023'!C:C,MATCH('Betaald percentage 2023'!A560,'Betaald tarief 2023'!A:A,0)),"")</f>
        <v/>
      </c>
      <c r="D560" s="41" cm="1">
        <f t="array" ref="D560">IFERROR(E560/SUMPRODUCT(('Betaald tarief 2023'!$A$2:$A$100000='Betaald percentage 2023'!A560)*'Betaald tarief 2023'!$H$2:$H$100000*'Betaald tarief 2023'!$O$2:$O$100000),0)</f>
        <v>0</v>
      </c>
      <c r="E560" s="42">
        <f>SUMIFS('Betaald tarief 2023'!G:G,'Betaald tarief 2023'!A:A,'Betaald percentage 2023'!A560)</f>
        <v>0</v>
      </c>
      <c r="F560" s="42">
        <f>SUMIFS('Betaald tarief 2023'!Q:Q,'Betaald tarief 2023'!A:A,'Betaald percentage 2023'!A560)</f>
        <v>0</v>
      </c>
      <c r="G560">
        <f>IFERROR(INDEX(Correcties!B:B,MATCH('Betaald percentage 2023'!A560,Correcties!A:A,0)),"")</f>
        <v>0</v>
      </c>
    </row>
    <row r="561" spans="1:7" x14ac:dyDescent="0.25">
      <c r="A561" s="45"/>
      <c r="B561" s="39" t="str">
        <f>IFERROR(INDEX('Betaald tarief 2023'!B:B,MATCH('Betaald percentage 2023'!A561,'Betaald tarief 2023'!A:A,0)),"")</f>
        <v/>
      </c>
      <c r="C561" s="39" t="str">
        <f>IFERROR(INDEX('Betaald tarief 2023'!C:C,MATCH('Betaald percentage 2023'!A561,'Betaald tarief 2023'!A:A,0)),"")</f>
        <v/>
      </c>
      <c r="D561" s="41" cm="1">
        <f t="array" ref="D561">IFERROR(E561/SUMPRODUCT(('Betaald tarief 2023'!$A$2:$A$100000='Betaald percentage 2023'!A561)*'Betaald tarief 2023'!$H$2:$H$100000*'Betaald tarief 2023'!$O$2:$O$100000),0)</f>
        <v>0</v>
      </c>
      <c r="E561" s="42">
        <f>SUMIFS('Betaald tarief 2023'!G:G,'Betaald tarief 2023'!A:A,'Betaald percentage 2023'!A561)</f>
        <v>0</v>
      </c>
      <c r="F561" s="42">
        <f>SUMIFS('Betaald tarief 2023'!Q:Q,'Betaald tarief 2023'!A:A,'Betaald percentage 2023'!A561)</f>
        <v>0</v>
      </c>
      <c r="G561">
        <f>IFERROR(INDEX(Correcties!B:B,MATCH('Betaald percentage 2023'!A561,Correcties!A:A,0)),"")</f>
        <v>0</v>
      </c>
    </row>
    <row r="562" spans="1:7" x14ac:dyDescent="0.25">
      <c r="A562" s="45"/>
      <c r="B562" s="39" t="str">
        <f>IFERROR(INDEX('Betaald tarief 2023'!B:B,MATCH('Betaald percentage 2023'!A562,'Betaald tarief 2023'!A:A,0)),"")</f>
        <v/>
      </c>
      <c r="C562" s="39" t="str">
        <f>IFERROR(INDEX('Betaald tarief 2023'!C:C,MATCH('Betaald percentage 2023'!A562,'Betaald tarief 2023'!A:A,0)),"")</f>
        <v/>
      </c>
      <c r="D562" s="41" cm="1">
        <f t="array" ref="D562">IFERROR(E562/SUMPRODUCT(('Betaald tarief 2023'!$A$2:$A$100000='Betaald percentage 2023'!A562)*'Betaald tarief 2023'!$H$2:$H$100000*'Betaald tarief 2023'!$O$2:$O$100000),0)</f>
        <v>0</v>
      </c>
      <c r="E562" s="42">
        <f>SUMIFS('Betaald tarief 2023'!G:G,'Betaald tarief 2023'!A:A,'Betaald percentage 2023'!A562)</f>
        <v>0</v>
      </c>
      <c r="F562" s="42">
        <f>SUMIFS('Betaald tarief 2023'!Q:Q,'Betaald tarief 2023'!A:A,'Betaald percentage 2023'!A562)</f>
        <v>0</v>
      </c>
      <c r="G562">
        <f>IFERROR(INDEX(Correcties!B:B,MATCH('Betaald percentage 2023'!A562,Correcties!A:A,0)),"")</f>
        <v>0</v>
      </c>
    </row>
    <row r="563" spans="1:7" x14ac:dyDescent="0.25">
      <c r="A563" s="45"/>
      <c r="B563" s="39" t="str">
        <f>IFERROR(INDEX('Betaald tarief 2023'!B:B,MATCH('Betaald percentage 2023'!A563,'Betaald tarief 2023'!A:A,0)),"")</f>
        <v/>
      </c>
      <c r="C563" s="39" t="str">
        <f>IFERROR(INDEX('Betaald tarief 2023'!C:C,MATCH('Betaald percentage 2023'!A563,'Betaald tarief 2023'!A:A,0)),"")</f>
        <v/>
      </c>
      <c r="D563" s="41" cm="1">
        <f t="array" ref="D563">IFERROR(E563/SUMPRODUCT(('Betaald tarief 2023'!$A$2:$A$100000='Betaald percentage 2023'!A563)*'Betaald tarief 2023'!$H$2:$H$100000*'Betaald tarief 2023'!$O$2:$O$100000),0)</f>
        <v>0</v>
      </c>
      <c r="E563" s="42">
        <f>SUMIFS('Betaald tarief 2023'!G:G,'Betaald tarief 2023'!A:A,'Betaald percentage 2023'!A563)</f>
        <v>0</v>
      </c>
      <c r="F563" s="42">
        <f>SUMIFS('Betaald tarief 2023'!Q:Q,'Betaald tarief 2023'!A:A,'Betaald percentage 2023'!A563)</f>
        <v>0</v>
      </c>
      <c r="G563">
        <f>IFERROR(INDEX(Correcties!B:B,MATCH('Betaald percentage 2023'!A563,Correcties!A:A,0)),"")</f>
        <v>0</v>
      </c>
    </row>
    <row r="564" spans="1:7" x14ac:dyDescent="0.25">
      <c r="A564" s="45"/>
      <c r="B564" s="39" t="str">
        <f>IFERROR(INDEX('Betaald tarief 2023'!B:B,MATCH('Betaald percentage 2023'!A564,'Betaald tarief 2023'!A:A,0)),"")</f>
        <v/>
      </c>
      <c r="C564" s="39" t="str">
        <f>IFERROR(INDEX('Betaald tarief 2023'!C:C,MATCH('Betaald percentage 2023'!A564,'Betaald tarief 2023'!A:A,0)),"")</f>
        <v/>
      </c>
      <c r="D564" s="41" cm="1">
        <f t="array" ref="D564">IFERROR(E564/SUMPRODUCT(('Betaald tarief 2023'!$A$2:$A$100000='Betaald percentage 2023'!A564)*'Betaald tarief 2023'!$H$2:$H$100000*'Betaald tarief 2023'!$O$2:$O$100000),0)</f>
        <v>0</v>
      </c>
      <c r="E564" s="42">
        <f>SUMIFS('Betaald tarief 2023'!G:G,'Betaald tarief 2023'!A:A,'Betaald percentage 2023'!A564)</f>
        <v>0</v>
      </c>
      <c r="F564" s="42">
        <f>SUMIFS('Betaald tarief 2023'!Q:Q,'Betaald tarief 2023'!A:A,'Betaald percentage 2023'!A564)</f>
        <v>0</v>
      </c>
      <c r="G564">
        <f>IFERROR(INDEX(Correcties!B:B,MATCH('Betaald percentage 2023'!A564,Correcties!A:A,0)),"")</f>
        <v>0</v>
      </c>
    </row>
    <row r="565" spans="1:7" x14ac:dyDescent="0.25">
      <c r="A565" s="45"/>
      <c r="B565" s="39" t="str">
        <f>IFERROR(INDEX('Betaald tarief 2023'!B:B,MATCH('Betaald percentage 2023'!A565,'Betaald tarief 2023'!A:A,0)),"")</f>
        <v/>
      </c>
      <c r="C565" s="39" t="str">
        <f>IFERROR(INDEX('Betaald tarief 2023'!C:C,MATCH('Betaald percentage 2023'!A565,'Betaald tarief 2023'!A:A,0)),"")</f>
        <v/>
      </c>
      <c r="D565" s="41" cm="1">
        <f t="array" ref="D565">IFERROR(E565/SUMPRODUCT(('Betaald tarief 2023'!$A$2:$A$100000='Betaald percentage 2023'!A565)*'Betaald tarief 2023'!$H$2:$H$100000*'Betaald tarief 2023'!$O$2:$O$100000),0)</f>
        <v>0</v>
      </c>
      <c r="E565" s="42">
        <f>SUMIFS('Betaald tarief 2023'!G:G,'Betaald tarief 2023'!A:A,'Betaald percentage 2023'!A565)</f>
        <v>0</v>
      </c>
      <c r="F565" s="42">
        <f>SUMIFS('Betaald tarief 2023'!Q:Q,'Betaald tarief 2023'!A:A,'Betaald percentage 2023'!A565)</f>
        <v>0</v>
      </c>
      <c r="G565">
        <f>IFERROR(INDEX(Correcties!B:B,MATCH('Betaald percentage 2023'!A565,Correcties!A:A,0)),"")</f>
        <v>0</v>
      </c>
    </row>
    <row r="566" spans="1:7" x14ac:dyDescent="0.25">
      <c r="A566" s="45"/>
      <c r="B566" s="39" t="str">
        <f>IFERROR(INDEX('Betaald tarief 2023'!B:B,MATCH('Betaald percentage 2023'!A566,'Betaald tarief 2023'!A:A,0)),"")</f>
        <v/>
      </c>
      <c r="C566" s="39" t="str">
        <f>IFERROR(INDEX('Betaald tarief 2023'!C:C,MATCH('Betaald percentage 2023'!A566,'Betaald tarief 2023'!A:A,0)),"")</f>
        <v/>
      </c>
      <c r="D566" s="41" cm="1">
        <f t="array" ref="D566">IFERROR(E566/SUMPRODUCT(('Betaald tarief 2023'!$A$2:$A$100000='Betaald percentage 2023'!A566)*'Betaald tarief 2023'!$H$2:$H$100000*'Betaald tarief 2023'!$O$2:$O$100000),0)</f>
        <v>0</v>
      </c>
      <c r="E566" s="42">
        <f>SUMIFS('Betaald tarief 2023'!G:G,'Betaald tarief 2023'!A:A,'Betaald percentage 2023'!A566)</f>
        <v>0</v>
      </c>
      <c r="F566" s="42">
        <f>SUMIFS('Betaald tarief 2023'!Q:Q,'Betaald tarief 2023'!A:A,'Betaald percentage 2023'!A566)</f>
        <v>0</v>
      </c>
      <c r="G566">
        <f>IFERROR(INDEX(Correcties!B:B,MATCH('Betaald percentage 2023'!A566,Correcties!A:A,0)),"")</f>
        <v>0</v>
      </c>
    </row>
    <row r="567" spans="1:7" x14ac:dyDescent="0.25">
      <c r="A567" s="45"/>
      <c r="B567" s="39" t="str">
        <f>IFERROR(INDEX('Betaald tarief 2023'!B:B,MATCH('Betaald percentage 2023'!A567,'Betaald tarief 2023'!A:A,0)),"")</f>
        <v/>
      </c>
      <c r="C567" s="39" t="str">
        <f>IFERROR(INDEX('Betaald tarief 2023'!C:C,MATCH('Betaald percentage 2023'!A567,'Betaald tarief 2023'!A:A,0)),"")</f>
        <v/>
      </c>
      <c r="D567" s="41" cm="1">
        <f t="array" ref="D567">IFERROR(E567/SUMPRODUCT(('Betaald tarief 2023'!$A$2:$A$100000='Betaald percentage 2023'!A567)*'Betaald tarief 2023'!$H$2:$H$100000*'Betaald tarief 2023'!$O$2:$O$100000),0)</f>
        <v>0</v>
      </c>
      <c r="E567" s="42">
        <f>SUMIFS('Betaald tarief 2023'!G:G,'Betaald tarief 2023'!A:A,'Betaald percentage 2023'!A567)</f>
        <v>0</v>
      </c>
      <c r="F567" s="42">
        <f>SUMIFS('Betaald tarief 2023'!Q:Q,'Betaald tarief 2023'!A:A,'Betaald percentage 2023'!A567)</f>
        <v>0</v>
      </c>
      <c r="G567">
        <f>IFERROR(INDEX(Correcties!B:B,MATCH('Betaald percentage 2023'!A567,Correcties!A:A,0)),"")</f>
        <v>0</v>
      </c>
    </row>
    <row r="568" spans="1:7" x14ac:dyDescent="0.25">
      <c r="A568" s="45"/>
      <c r="B568" s="39" t="str">
        <f>IFERROR(INDEX('Betaald tarief 2023'!B:B,MATCH('Betaald percentage 2023'!A568,'Betaald tarief 2023'!A:A,0)),"")</f>
        <v/>
      </c>
      <c r="C568" s="39" t="str">
        <f>IFERROR(INDEX('Betaald tarief 2023'!C:C,MATCH('Betaald percentage 2023'!A568,'Betaald tarief 2023'!A:A,0)),"")</f>
        <v/>
      </c>
      <c r="D568" s="41" cm="1">
        <f t="array" ref="D568">IFERROR(E568/SUMPRODUCT(('Betaald tarief 2023'!$A$2:$A$100000='Betaald percentage 2023'!A568)*'Betaald tarief 2023'!$H$2:$H$100000*'Betaald tarief 2023'!$O$2:$O$100000),0)</f>
        <v>0</v>
      </c>
      <c r="E568" s="42">
        <f>SUMIFS('Betaald tarief 2023'!G:G,'Betaald tarief 2023'!A:A,'Betaald percentage 2023'!A568)</f>
        <v>0</v>
      </c>
      <c r="F568" s="42">
        <f>SUMIFS('Betaald tarief 2023'!Q:Q,'Betaald tarief 2023'!A:A,'Betaald percentage 2023'!A568)</f>
        <v>0</v>
      </c>
      <c r="G568">
        <f>IFERROR(INDEX(Correcties!B:B,MATCH('Betaald percentage 2023'!A568,Correcties!A:A,0)),"")</f>
        <v>0</v>
      </c>
    </row>
    <row r="569" spans="1:7" x14ac:dyDescent="0.25">
      <c r="A569" s="45"/>
      <c r="B569" s="39" t="str">
        <f>IFERROR(INDEX('Betaald tarief 2023'!B:B,MATCH('Betaald percentage 2023'!A569,'Betaald tarief 2023'!A:A,0)),"")</f>
        <v/>
      </c>
      <c r="C569" s="39" t="str">
        <f>IFERROR(INDEX('Betaald tarief 2023'!C:C,MATCH('Betaald percentage 2023'!A569,'Betaald tarief 2023'!A:A,0)),"")</f>
        <v/>
      </c>
      <c r="D569" s="41" cm="1">
        <f t="array" ref="D569">IFERROR(E569/SUMPRODUCT(('Betaald tarief 2023'!$A$2:$A$100000='Betaald percentage 2023'!A569)*'Betaald tarief 2023'!$H$2:$H$100000*'Betaald tarief 2023'!$O$2:$O$100000),0)</f>
        <v>0</v>
      </c>
      <c r="E569" s="42">
        <f>SUMIFS('Betaald tarief 2023'!G:G,'Betaald tarief 2023'!A:A,'Betaald percentage 2023'!A569)</f>
        <v>0</v>
      </c>
      <c r="F569" s="42">
        <f>SUMIFS('Betaald tarief 2023'!Q:Q,'Betaald tarief 2023'!A:A,'Betaald percentage 2023'!A569)</f>
        <v>0</v>
      </c>
      <c r="G569">
        <f>IFERROR(INDEX(Correcties!B:B,MATCH('Betaald percentage 2023'!A569,Correcties!A:A,0)),"")</f>
        <v>0</v>
      </c>
    </row>
    <row r="570" spans="1:7" x14ac:dyDescent="0.25">
      <c r="A570" s="45"/>
      <c r="B570" s="39" t="str">
        <f>IFERROR(INDEX('Betaald tarief 2023'!B:B,MATCH('Betaald percentage 2023'!A570,'Betaald tarief 2023'!A:A,0)),"")</f>
        <v/>
      </c>
      <c r="C570" s="39" t="str">
        <f>IFERROR(INDEX('Betaald tarief 2023'!C:C,MATCH('Betaald percentage 2023'!A570,'Betaald tarief 2023'!A:A,0)),"")</f>
        <v/>
      </c>
      <c r="D570" s="41" cm="1">
        <f t="array" ref="D570">IFERROR(E570/SUMPRODUCT(('Betaald tarief 2023'!$A$2:$A$100000='Betaald percentage 2023'!A570)*'Betaald tarief 2023'!$H$2:$H$100000*'Betaald tarief 2023'!$O$2:$O$100000),0)</f>
        <v>0</v>
      </c>
      <c r="E570" s="42">
        <f>SUMIFS('Betaald tarief 2023'!G:G,'Betaald tarief 2023'!A:A,'Betaald percentage 2023'!A570)</f>
        <v>0</v>
      </c>
      <c r="F570" s="42">
        <f>SUMIFS('Betaald tarief 2023'!Q:Q,'Betaald tarief 2023'!A:A,'Betaald percentage 2023'!A570)</f>
        <v>0</v>
      </c>
      <c r="G570">
        <f>IFERROR(INDEX(Correcties!B:B,MATCH('Betaald percentage 2023'!A570,Correcties!A:A,0)),"")</f>
        <v>0</v>
      </c>
    </row>
    <row r="571" spans="1:7" x14ac:dyDescent="0.25">
      <c r="A571" s="45"/>
      <c r="B571" s="39" t="str">
        <f>IFERROR(INDEX('Betaald tarief 2023'!B:B,MATCH('Betaald percentage 2023'!A571,'Betaald tarief 2023'!A:A,0)),"")</f>
        <v/>
      </c>
      <c r="C571" s="39" t="str">
        <f>IFERROR(INDEX('Betaald tarief 2023'!C:C,MATCH('Betaald percentage 2023'!A571,'Betaald tarief 2023'!A:A,0)),"")</f>
        <v/>
      </c>
      <c r="D571" s="41" cm="1">
        <f t="array" ref="D571">IFERROR(E571/SUMPRODUCT(('Betaald tarief 2023'!$A$2:$A$100000='Betaald percentage 2023'!A571)*'Betaald tarief 2023'!$H$2:$H$100000*'Betaald tarief 2023'!$O$2:$O$100000),0)</f>
        <v>0</v>
      </c>
      <c r="E571" s="42">
        <f>SUMIFS('Betaald tarief 2023'!G:G,'Betaald tarief 2023'!A:A,'Betaald percentage 2023'!A571)</f>
        <v>0</v>
      </c>
      <c r="F571" s="42">
        <f>SUMIFS('Betaald tarief 2023'!Q:Q,'Betaald tarief 2023'!A:A,'Betaald percentage 2023'!A571)</f>
        <v>0</v>
      </c>
      <c r="G571">
        <f>IFERROR(INDEX(Correcties!B:B,MATCH('Betaald percentage 2023'!A571,Correcties!A:A,0)),"")</f>
        <v>0</v>
      </c>
    </row>
    <row r="572" spans="1:7" x14ac:dyDescent="0.25">
      <c r="A572" s="45"/>
      <c r="B572" s="39" t="str">
        <f>IFERROR(INDEX('Betaald tarief 2023'!B:B,MATCH('Betaald percentage 2023'!A572,'Betaald tarief 2023'!A:A,0)),"")</f>
        <v/>
      </c>
      <c r="C572" s="39" t="str">
        <f>IFERROR(INDEX('Betaald tarief 2023'!C:C,MATCH('Betaald percentage 2023'!A572,'Betaald tarief 2023'!A:A,0)),"")</f>
        <v/>
      </c>
      <c r="D572" s="41" cm="1">
        <f t="array" ref="D572">IFERROR(E572/SUMPRODUCT(('Betaald tarief 2023'!$A$2:$A$100000='Betaald percentage 2023'!A572)*'Betaald tarief 2023'!$H$2:$H$100000*'Betaald tarief 2023'!$O$2:$O$100000),0)</f>
        <v>0</v>
      </c>
      <c r="E572" s="42">
        <f>SUMIFS('Betaald tarief 2023'!G:G,'Betaald tarief 2023'!A:A,'Betaald percentage 2023'!A572)</f>
        <v>0</v>
      </c>
      <c r="F572" s="42">
        <f>SUMIFS('Betaald tarief 2023'!Q:Q,'Betaald tarief 2023'!A:A,'Betaald percentage 2023'!A572)</f>
        <v>0</v>
      </c>
      <c r="G572">
        <f>IFERROR(INDEX(Correcties!B:B,MATCH('Betaald percentage 2023'!A572,Correcties!A:A,0)),"")</f>
        <v>0</v>
      </c>
    </row>
    <row r="573" spans="1:7" x14ac:dyDescent="0.25">
      <c r="A573" s="45"/>
      <c r="B573" s="39" t="str">
        <f>IFERROR(INDEX('Betaald tarief 2023'!B:B,MATCH('Betaald percentage 2023'!A573,'Betaald tarief 2023'!A:A,0)),"")</f>
        <v/>
      </c>
      <c r="C573" s="39" t="str">
        <f>IFERROR(INDEX('Betaald tarief 2023'!C:C,MATCH('Betaald percentage 2023'!A573,'Betaald tarief 2023'!A:A,0)),"")</f>
        <v/>
      </c>
      <c r="D573" s="41" cm="1">
        <f t="array" ref="D573">IFERROR(E573/SUMPRODUCT(('Betaald tarief 2023'!$A$2:$A$100000='Betaald percentage 2023'!A573)*'Betaald tarief 2023'!$H$2:$H$100000*'Betaald tarief 2023'!$O$2:$O$100000),0)</f>
        <v>0</v>
      </c>
      <c r="E573" s="42">
        <f>SUMIFS('Betaald tarief 2023'!G:G,'Betaald tarief 2023'!A:A,'Betaald percentage 2023'!A573)</f>
        <v>0</v>
      </c>
      <c r="F573" s="42">
        <f>SUMIFS('Betaald tarief 2023'!Q:Q,'Betaald tarief 2023'!A:A,'Betaald percentage 2023'!A573)</f>
        <v>0</v>
      </c>
      <c r="G573">
        <f>IFERROR(INDEX(Correcties!B:B,MATCH('Betaald percentage 2023'!A573,Correcties!A:A,0)),"")</f>
        <v>0</v>
      </c>
    </row>
    <row r="574" spans="1:7" x14ac:dyDescent="0.25">
      <c r="A574" s="45"/>
      <c r="B574" s="39" t="str">
        <f>IFERROR(INDEX('Betaald tarief 2023'!B:B,MATCH('Betaald percentage 2023'!A574,'Betaald tarief 2023'!A:A,0)),"")</f>
        <v/>
      </c>
      <c r="C574" s="39" t="str">
        <f>IFERROR(INDEX('Betaald tarief 2023'!C:C,MATCH('Betaald percentage 2023'!A574,'Betaald tarief 2023'!A:A,0)),"")</f>
        <v/>
      </c>
      <c r="D574" s="41" cm="1">
        <f t="array" ref="D574">IFERROR(E574/SUMPRODUCT(('Betaald tarief 2023'!$A$2:$A$100000='Betaald percentage 2023'!A574)*'Betaald tarief 2023'!$H$2:$H$100000*'Betaald tarief 2023'!$O$2:$O$100000),0)</f>
        <v>0</v>
      </c>
      <c r="E574" s="42">
        <f>SUMIFS('Betaald tarief 2023'!G:G,'Betaald tarief 2023'!A:A,'Betaald percentage 2023'!A574)</f>
        <v>0</v>
      </c>
      <c r="F574" s="42">
        <f>SUMIFS('Betaald tarief 2023'!Q:Q,'Betaald tarief 2023'!A:A,'Betaald percentage 2023'!A574)</f>
        <v>0</v>
      </c>
      <c r="G574">
        <f>IFERROR(INDEX(Correcties!B:B,MATCH('Betaald percentage 2023'!A574,Correcties!A:A,0)),"")</f>
        <v>0</v>
      </c>
    </row>
    <row r="575" spans="1:7" x14ac:dyDescent="0.25">
      <c r="A575" s="45"/>
      <c r="B575" s="39" t="str">
        <f>IFERROR(INDEX('Betaald tarief 2023'!B:B,MATCH('Betaald percentage 2023'!A575,'Betaald tarief 2023'!A:A,0)),"")</f>
        <v/>
      </c>
      <c r="C575" s="39" t="str">
        <f>IFERROR(INDEX('Betaald tarief 2023'!C:C,MATCH('Betaald percentage 2023'!A575,'Betaald tarief 2023'!A:A,0)),"")</f>
        <v/>
      </c>
      <c r="D575" s="41" cm="1">
        <f t="array" ref="D575">IFERROR(E575/SUMPRODUCT(('Betaald tarief 2023'!$A$2:$A$100000='Betaald percentage 2023'!A575)*'Betaald tarief 2023'!$H$2:$H$100000*'Betaald tarief 2023'!$O$2:$O$100000),0)</f>
        <v>0</v>
      </c>
      <c r="E575" s="42">
        <f>SUMIFS('Betaald tarief 2023'!G:G,'Betaald tarief 2023'!A:A,'Betaald percentage 2023'!A575)</f>
        <v>0</v>
      </c>
      <c r="F575" s="42">
        <f>SUMIFS('Betaald tarief 2023'!Q:Q,'Betaald tarief 2023'!A:A,'Betaald percentage 2023'!A575)</f>
        <v>0</v>
      </c>
      <c r="G575">
        <f>IFERROR(INDEX(Correcties!B:B,MATCH('Betaald percentage 2023'!A575,Correcties!A:A,0)),"")</f>
        <v>0</v>
      </c>
    </row>
    <row r="576" spans="1:7" x14ac:dyDescent="0.25">
      <c r="A576" s="45"/>
      <c r="B576" s="39" t="str">
        <f>IFERROR(INDEX('Betaald tarief 2023'!B:B,MATCH('Betaald percentage 2023'!A576,'Betaald tarief 2023'!A:A,0)),"")</f>
        <v/>
      </c>
      <c r="C576" s="39" t="str">
        <f>IFERROR(INDEX('Betaald tarief 2023'!C:C,MATCH('Betaald percentage 2023'!A576,'Betaald tarief 2023'!A:A,0)),"")</f>
        <v/>
      </c>
      <c r="D576" s="41" cm="1">
        <f t="array" ref="D576">IFERROR(E576/SUMPRODUCT(('Betaald tarief 2023'!$A$2:$A$100000='Betaald percentage 2023'!A576)*'Betaald tarief 2023'!$H$2:$H$100000*'Betaald tarief 2023'!$O$2:$O$100000),0)</f>
        <v>0</v>
      </c>
      <c r="E576" s="42">
        <f>SUMIFS('Betaald tarief 2023'!G:G,'Betaald tarief 2023'!A:A,'Betaald percentage 2023'!A576)</f>
        <v>0</v>
      </c>
      <c r="F576" s="42">
        <f>SUMIFS('Betaald tarief 2023'!Q:Q,'Betaald tarief 2023'!A:A,'Betaald percentage 2023'!A576)</f>
        <v>0</v>
      </c>
      <c r="G576">
        <f>IFERROR(INDEX(Correcties!B:B,MATCH('Betaald percentage 2023'!A576,Correcties!A:A,0)),"")</f>
        <v>0</v>
      </c>
    </row>
    <row r="577" spans="1:7" x14ac:dyDescent="0.25">
      <c r="A577" s="45"/>
      <c r="B577" s="39" t="str">
        <f>IFERROR(INDEX('Betaald tarief 2023'!B:B,MATCH('Betaald percentage 2023'!A577,'Betaald tarief 2023'!A:A,0)),"")</f>
        <v/>
      </c>
      <c r="C577" s="39" t="str">
        <f>IFERROR(INDEX('Betaald tarief 2023'!C:C,MATCH('Betaald percentage 2023'!A577,'Betaald tarief 2023'!A:A,0)),"")</f>
        <v/>
      </c>
      <c r="D577" s="41" cm="1">
        <f t="array" ref="D577">IFERROR(E577/SUMPRODUCT(('Betaald tarief 2023'!$A$2:$A$100000='Betaald percentage 2023'!A577)*'Betaald tarief 2023'!$H$2:$H$100000*'Betaald tarief 2023'!$O$2:$O$100000),0)</f>
        <v>0</v>
      </c>
      <c r="E577" s="42">
        <f>SUMIFS('Betaald tarief 2023'!G:G,'Betaald tarief 2023'!A:A,'Betaald percentage 2023'!A577)</f>
        <v>0</v>
      </c>
      <c r="F577" s="42">
        <f>SUMIFS('Betaald tarief 2023'!Q:Q,'Betaald tarief 2023'!A:A,'Betaald percentage 2023'!A577)</f>
        <v>0</v>
      </c>
      <c r="G577">
        <f>IFERROR(INDEX(Correcties!B:B,MATCH('Betaald percentage 2023'!A577,Correcties!A:A,0)),"")</f>
        <v>0</v>
      </c>
    </row>
    <row r="578" spans="1:7" x14ac:dyDescent="0.25">
      <c r="A578" s="45"/>
      <c r="B578" s="39" t="str">
        <f>IFERROR(INDEX('Betaald tarief 2023'!B:B,MATCH('Betaald percentage 2023'!A578,'Betaald tarief 2023'!A:A,0)),"")</f>
        <v/>
      </c>
      <c r="C578" s="39" t="str">
        <f>IFERROR(INDEX('Betaald tarief 2023'!C:C,MATCH('Betaald percentage 2023'!A578,'Betaald tarief 2023'!A:A,0)),"")</f>
        <v/>
      </c>
      <c r="D578" s="41" cm="1">
        <f t="array" ref="D578">IFERROR(E578/SUMPRODUCT(('Betaald tarief 2023'!$A$2:$A$100000='Betaald percentage 2023'!A578)*'Betaald tarief 2023'!$H$2:$H$100000*'Betaald tarief 2023'!$O$2:$O$100000),0)</f>
        <v>0</v>
      </c>
      <c r="E578" s="42">
        <f>SUMIFS('Betaald tarief 2023'!G:G,'Betaald tarief 2023'!A:A,'Betaald percentage 2023'!A578)</f>
        <v>0</v>
      </c>
      <c r="F578" s="42">
        <f>SUMIFS('Betaald tarief 2023'!Q:Q,'Betaald tarief 2023'!A:A,'Betaald percentage 2023'!A578)</f>
        <v>0</v>
      </c>
      <c r="G578">
        <f>IFERROR(INDEX(Correcties!B:B,MATCH('Betaald percentage 2023'!A578,Correcties!A:A,0)),"")</f>
        <v>0</v>
      </c>
    </row>
    <row r="579" spans="1:7" x14ac:dyDescent="0.25">
      <c r="A579" s="45"/>
      <c r="B579" s="39" t="str">
        <f>IFERROR(INDEX('Betaald tarief 2023'!B:B,MATCH('Betaald percentage 2023'!A579,'Betaald tarief 2023'!A:A,0)),"")</f>
        <v/>
      </c>
      <c r="C579" s="39" t="str">
        <f>IFERROR(INDEX('Betaald tarief 2023'!C:C,MATCH('Betaald percentage 2023'!A579,'Betaald tarief 2023'!A:A,0)),"")</f>
        <v/>
      </c>
      <c r="D579" s="41" cm="1">
        <f t="array" ref="D579">IFERROR(E579/SUMPRODUCT(('Betaald tarief 2023'!$A$2:$A$100000='Betaald percentage 2023'!A579)*'Betaald tarief 2023'!$H$2:$H$100000*'Betaald tarief 2023'!$O$2:$O$100000),0)</f>
        <v>0</v>
      </c>
      <c r="E579" s="42">
        <f>SUMIFS('Betaald tarief 2023'!G:G,'Betaald tarief 2023'!A:A,'Betaald percentage 2023'!A579)</f>
        <v>0</v>
      </c>
      <c r="F579" s="42">
        <f>SUMIFS('Betaald tarief 2023'!Q:Q,'Betaald tarief 2023'!A:A,'Betaald percentage 2023'!A579)</f>
        <v>0</v>
      </c>
      <c r="G579">
        <f>IFERROR(INDEX(Correcties!B:B,MATCH('Betaald percentage 2023'!A579,Correcties!A:A,0)),"")</f>
        <v>0</v>
      </c>
    </row>
    <row r="580" spans="1:7" x14ac:dyDescent="0.25">
      <c r="A580" s="45"/>
      <c r="B580" s="39" t="str">
        <f>IFERROR(INDEX('Betaald tarief 2023'!B:B,MATCH('Betaald percentage 2023'!A580,'Betaald tarief 2023'!A:A,0)),"")</f>
        <v/>
      </c>
      <c r="C580" s="39" t="str">
        <f>IFERROR(INDEX('Betaald tarief 2023'!C:C,MATCH('Betaald percentage 2023'!A580,'Betaald tarief 2023'!A:A,0)),"")</f>
        <v/>
      </c>
      <c r="D580" s="41" cm="1">
        <f t="array" ref="D580">IFERROR(E580/SUMPRODUCT(('Betaald tarief 2023'!$A$2:$A$100000='Betaald percentage 2023'!A580)*'Betaald tarief 2023'!$H$2:$H$100000*'Betaald tarief 2023'!$O$2:$O$100000),0)</f>
        <v>0</v>
      </c>
      <c r="E580" s="42">
        <f>SUMIFS('Betaald tarief 2023'!G:G,'Betaald tarief 2023'!A:A,'Betaald percentage 2023'!A580)</f>
        <v>0</v>
      </c>
      <c r="F580" s="42">
        <f>SUMIFS('Betaald tarief 2023'!Q:Q,'Betaald tarief 2023'!A:A,'Betaald percentage 2023'!A580)</f>
        <v>0</v>
      </c>
      <c r="G580">
        <f>IFERROR(INDEX(Correcties!B:B,MATCH('Betaald percentage 2023'!A580,Correcties!A:A,0)),"")</f>
        <v>0</v>
      </c>
    </row>
    <row r="581" spans="1:7" x14ac:dyDescent="0.25">
      <c r="A581" s="45"/>
      <c r="B581" s="39" t="str">
        <f>IFERROR(INDEX('Betaald tarief 2023'!B:B,MATCH('Betaald percentage 2023'!A581,'Betaald tarief 2023'!A:A,0)),"")</f>
        <v/>
      </c>
      <c r="C581" s="39" t="str">
        <f>IFERROR(INDEX('Betaald tarief 2023'!C:C,MATCH('Betaald percentage 2023'!A581,'Betaald tarief 2023'!A:A,0)),"")</f>
        <v/>
      </c>
      <c r="D581" s="41" cm="1">
        <f t="array" ref="D581">IFERROR(E581/SUMPRODUCT(('Betaald tarief 2023'!$A$2:$A$100000='Betaald percentage 2023'!A581)*'Betaald tarief 2023'!$H$2:$H$100000*'Betaald tarief 2023'!$O$2:$O$100000),0)</f>
        <v>0</v>
      </c>
      <c r="E581" s="42">
        <f>SUMIFS('Betaald tarief 2023'!G:G,'Betaald tarief 2023'!A:A,'Betaald percentage 2023'!A581)</f>
        <v>0</v>
      </c>
      <c r="F581" s="42">
        <f>SUMIFS('Betaald tarief 2023'!Q:Q,'Betaald tarief 2023'!A:A,'Betaald percentage 2023'!A581)</f>
        <v>0</v>
      </c>
      <c r="G581">
        <f>IFERROR(INDEX(Correcties!B:B,MATCH('Betaald percentage 2023'!A581,Correcties!A:A,0)),"")</f>
        <v>0</v>
      </c>
    </row>
    <row r="582" spans="1:7" x14ac:dyDescent="0.25">
      <c r="A582" s="45"/>
      <c r="B582" s="39" t="str">
        <f>IFERROR(INDEX('Betaald tarief 2023'!B:B,MATCH('Betaald percentage 2023'!A582,'Betaald tarief 2023'!A:A,0)),"")</f>
        <v/>
      </c>
      <c r="C582" s="39" t="str">
        <f>IFERROR(INDEX('Betaald tarief 2023'!C:C,MATCH('Betaald percentage 2023'!A582,'Betaald tarief 2023'!A:A,0)),"")</f>
        <v/>
      </c>
      <c r="D582" s="41" cm="1">
        <f t="array" ref="D582">IFERROR(E582/SUMPRODUCT(('Betaald tarief 2023'!$A$2:$A$100000='Betaald percentage 2023'!A582)*'Betaald tarief 2023'!$H$2:$H$100000*'Betaald tarief 2023'!$O$2:$O$100000),0)</f>
        <v>0</v>
      </c>
      <c r="E582" s="42">
        <f>SUMIFS('Betaald tarief 2023'!G:G,'Betaald tarief 2023'!A:A,'Betaald percentage 2023'!A582)</f>
        <v>0</v>
      </c>
      <c r="F582" s="42">
        <f>SUMIFS('Betaald tarief 2023'!Q:Q,'Betaald tarief 2023'!A:A,'Betaald percentage 2023'!A582)</f>
        <v>0</v>
      </c>
      <c r="G582">
        <f>IFERROR(INDEX(Correcties!B:B,MATCH('Betaald percentage 2023'!A582,Correcties!A:A,0)),"")</f>
        <v>0</v>
      </c>
    </row>
    <row r="583" spans="1:7" x14ac:dyDescent="0.25">
      <c r="A583" s="45"/>
      <c r="B583" s="39" t="str">
        <f>IFERROR(INDEX('Betaald tarief 2023'!B:B,MATCH('Betaald percentage 2023'!A583,'Betaald tarief 2023'!A:A,0)),"")</f>
        <v/>
      </c>
      <c r="C583" s="39" t="str">
        <f>IFERROR(INDEX('Betaald tarief 2023'!C:C,MATCH('Betaald percentage 2023'!A583,'Betaald tarief 2023'!A:A,0)),"")</f>
        <v/>
      </c>
      <c r="D583" s="41" cm="1">
        <f t="array" ref="D583">IFERROR(E583/SUMPRODUCT(('Betaald tarief 2023'!$A$2:$A$100000='Betaald percentage 2023'!A583)*'Betaald tarief 2023'!$H$2:$H$100000*'Betaald tarief 2023'!$O$2:$O$100000),0)</f>
        <v>0</v>
      </c>
      <c r="E583" s="42">
        <f>SUMIFS('Betaald tarief 2023'!G:G,'Betaald tarief 2023'!A:A,'Betaald percentage 2023'!A583)</f>
        <v>0</v>
      </c>
      <c r="F583" s="42">
        <f>SUMIFS('Betaald tarief 2023'!Q:Q,'Betaald tarief 2023'!A:A,'Betaald percentage 2023'!A583)</f>
        <v>0</v>
      </c>
      <c r="G583">
        <f>IFERROR(INDEX(Correcties!B:B,MATCH('Betaald percentage 2023'!A583,Correcties!A:A,0)),"")</f>
        <v>0</v>
      </c>
    </row>
    <row r="584" spans="1:7" x14ac:dyDescent="0.25">
      <c r="A584" s="45"/>
      <c r="B584" s="39" t="str">
        <f>IFERROR(INDEX('Betaald tarief 2023'!B:B,MATCH('Betaald percentage 2023'!A584,'Betaald tarief 2023'!A:A,0)),"")</f>
        <v/>
      </c>
      <c r="C584" s="39" t="str">
        <f>IFERROR(INDEX('Betaald tarief 2023'!C:C,MATCH('Betaald percentage 2023'!A584,'Betaald tarief 2023'!A:A,0)),"")</f>
        <v/>
      </c>
      <c r="D584" s="41" cm="1">
        <f t="array" ref="D584">IFERROR(E584/SUMPRODUCT(('Betaald tarief 2023'!$A$2:$A$100000='Betaald percentage 2023'!A584)*'Betaald tarief 2023'!$H$2:$H$100000*'Betaald tarief 2023'!$O$2:$O$100000),0)</f>
        <v>0</v>
      </c>
      <c r="E584" s="42">
        <f>SUMIFS('Betaald tarief 2023'!G:G,'Betaald tarief 2023'!A:A,'Betaald percentage 2023'!A584)</f>
        <v>0</v>
      </c>
      <c r="F584" s="42">
        <f>SUMIFS('Betaald tarief 2023'!Q:Q,'Betaald tarief 2023'!A:A,'Betaald percentage 2023'!A584)</f>
        <v>0</v>
      </c>
      <c r="G584">
        <f>IFERROR(INDEX(Correcties!B:B,MATCH('Betaald percentage 2023'!A584,Correcties!A:A,0)),"")</f>
        <v>0</v>
      </c>
    </row>
    <row r="585" spans="1:7" x14ac:dyDescent="0.25">
      <c r="A585" s="45"/>
      <c r="B585" s="39" t="str">
        <f>IFERROR(INDEX('Betaald tarief 2023'!B:B,MATCH('Betaald percentage 2023'!A585,'Betaald tarief 2023'!A:A,0)),"")</f>
        <v/>
      </c>
      <c r="C585" s="39" t="str">
        <f>IFERROR(INDEX('Betaald tarief 2023'!C:C,MATCH('Betaald percentage 2023'!A585,'Betaald tarief 2023'!A:A,0)),"")</f>
        <v/>
      </c>
      <c r="D585" s="41" cm="1">
        <f t="array" ref="D585">IFERROR(E585/SUMPRODUCT(('Betaald tarief 2023'!$A$2:$A$100000='Betaald percentage 2023'!A585)*'Betaald tarief 2023'!$H$2:$H$100000*'Betaald tarief 2023'!$O$2:$O$100000),0)</f>
        <v>0</v>
      </c>
      <c r="E585" s="42">
        <f>SUMIFS('Betaald tarief 2023'!G:G,'Betaald tarief 2023'!A:A,'Betaald percentage 2023'!A585)</f>
        <v>0</v>
      </c>
      <c r="F585" s="42">
        <f>SUMIFS('Betaald tarief 2023'!Q:Q,'Betaald tarief 2023'!A:A,'Betaald percentage 2023'!A585)</f>
        <v>0</v>
      </c>
      <c r="G585">
        <f>IFERROR(INDEX(Correcties!B:B,MATCH('Betaald percentage 2023'!A585,Correcties!A:A,0)),"")</f>
        <v>0</v>
      </c>
    </row>
    <row r="586" spans="1:7" x14ac:dyDescent="0.25">
      <c r="A586" s="45"/>
      <c r="B586" s="39" t="str">
        <f>IFERROR(INDEX('Betaald tarief 2023'!B:B,MATCH('Betaald percentage 2023'!A586,'Betaald tarief 2023'!A:A,0)),"")</f>
        <v/>
      </c>
      <c r="C586" s="39" t="str">
        <f>IFERROR(INDEX('Betaald tarief 2023'!C:C,MATCH('Betaald percentage 2023'!A586,'Betaald tarief 2023'!A:A,0)),"")</f>
        <v/>
      </c>
      <c r="D586" s="41" cm="1">
        <f t="array" ref="D586">IFERROR(E586/SUMPRODUCT(('Betaald tarief 2023'!$A$2:$A$100000='Betaald percentage 2023'!A586)*'Betaald tarief 2023'!$H$2:$H$100000*'Betaald tarief 2023'!$O$2:$O$100000),0)</f>
        <v>0</v>
      </c>
      <c r="E586" s="42">
        <f>SUMIFS('Betaald tarief 2023'!G:G,'Betaald tarief 2023'!A:A,'Betaald percentage 2023'!A586)</f>
        <v>0</v>
      </c>
      <c r="F586" s="42">
        <f>SUMIFS('Betaald tarief 2023'!Q:Q,'Betaald tarief 2023'!A:A,'Betaald percentage 2023'!A586)</f>
        <v>0</v>
      </c>
      <c r="G586">
        <f>IFERROR(INDEX(Correcties!B:B,MATCH('Betaald percentage 2023'!A586,Correcties!A:A,0)),"")</f>
        <v>0</v>
      </c>
    </row>
    <row r="587" spans="1:7" x14ac:dyDescent="0.25">
      <c r="A587" s="45"/>
      <c r="B587" s="39" t="str">
        <f>IFERROR(INDEX('Betaald tarief 2023'!B:B,MATCH('Betaald percentage 2023'!A587,'Betaald tarief 2023'!A:A,0)),"")</f>
        <v/>
      </c>
      <c r="C587" s="39" t="str">
        <f>IFERROR(INDEX('Betaald tarief 2023'!C:C,MATCH('Betaald percentage 2023'!A587,'Betaald tarief 2023'!A:A,0)),"")</f>
        <v/>
      </c>
      <c r="D587" s="41" cm="1">
        <f t="array" ref="D587">IFERROR(E587/SUMPRODUCT(('Betaald tarief 2023'!$A$2:$A$100000='Betaald percentage 2023'!A587)*'Betaald tarief 2023'!$H$2:$H$100000*'Betaald tarief 2023'!$O$2:$O$100000),0)</f>
        <v>0</v>
      </c>
      <c r="E587" s="42">
        <f>SUMIFS('Betaald tarief 2023'!G:G,'Betaald tarief 2023'!A:A,'Betaald percentage 2023'!A587)</f>
        <v>0</v>
      </c>
      <c r="F587" s="42">
        <f>SUMIFS('Betaald tarief 2023'!Q:Q,'Betaald tarief 2023'!A:A,'Betaald percentage 2023'!A587)</f>
        <v>0</v>
      </c>
      <c r="G587">
        <f>IFERROR(INDEX(Correcties!B:B,MATCH('Betaald percentage 2023'!A587,Correcties!A:A,0)),"")</f>
        <v>0</v>
      </c>
    </row>
    <row r="588" spans="1:7" x14ac:dyDescent="0.25">
      <c r="A588" s="45"/>
      <c r="B588" s="39" t="str">
        <f>IFERROR(INDEX('Betaald tarief 2023'!B:B,MATCH('Betaald percentage 2023'!A588,'Betaald tarief 2023'!A:A,0)),"")</f>
        <v/>
      </c>
      <c r="C588" s="39" t="str">
        <f>IFERROR(INDEX('Betaald tarief 2023'!C:C,MATCH('Betaald percentage 2023'!A588,'Betaald tarief 2023'!A:A,0)),"")</f>
        <v/>
      </c>
      <c r="D588" s="41" cm="1">
        <f t="array" ref="D588">IFERROR(E588/SUMPRODUCT(('Betaald tarief 2023'!$A$2:$A$100000='Betaald percentage 2023'!A588)*'Betaald tarief 2023'!$H$2:$H$100000*'Betaald tarief 2023'!$O$2:$O$100000),0)</f>
        <v>0</v>
      </c>
      <c r="E588" s="42">
        <f>SUMIFS('Betaald tarief 2023'!G:G,'Betaald tarief 2023'!A:A,'Betaald percentage 2023'!A588)</f>
        <v>0</v>
      </c>
      <c r="F588" s="42">
        <f>SUMIFS('Betaald tarief 2023'!Q:Q,'Betaald tarief 2023'!A:A,'Betaald percentage 2023'!A588)</f>
        <v>0</v>
      </c>
      <c r="G588">
        <f>IFERROR(INDEX(Correcties!B:B,MATCH('Betaald percentage 2023'!A588,Correcties!A:A,0)),"")</f>
        <v>0</v>
      </c>
    </row>
    <row r="589" spans="1:7" x14ac:dyDescent="0.25">
      <c r="A589" s="45"/>
      <c r="B589" s="39" t="str">
        <f>IFERROR(INDEX('Betaald tarief 2023'!B:B,MATCH('Betaald percentage 2023'!A589,'Betaald tarief 2023'!A:A,0)),"")</f>
        <v/>
      </c>
      <c r="C589" s="39" t="str">
        <f>IFERROR(INDEX('Betaald tarief 2023'!C:C,MATCH('Betaald percentage 2023'!A589,'Betaald tarief 2023'!A:A,0)),"")</f>
        <v/>
      </c>
      <c r="D589" s="41" cm="1">
        <f t="array" ref="D589">IFERROR(E589/SUMPRODUCT(('Betaald tarief 2023'!$A$2:$A$100000='Betaald percentage 2023'!A589)*'Betaald tarief 2023'!$H$2:$H$100000*'Betaald tarief 2023'!$O$2:$O$100000),0)</f>
        <v>0</v>
      </c>
      <c r="E589" s="42">
        <f>SUMIFS('Betaald tarief 2023'!G:G,'Betaald tarief 2023'!A:A,'Betaald percentage 2023'!A589)</f>
        <v>0</v>
      </c>
      <c r="F589" s="42">
        <f>SUMIFS('Betaald tarief 2023'!Q:Q,'Betaald tarief 2023'!A:A,'Betaald percentage 2023'!A589)</f>
        <v>0</v>
      </c>
      <c r="G589">
        <f>IFERROR(INDEX(Correcties!B:B,MATCH('Betaald percentage 2023'!A589,Correcties!A:A,0)),"")</f>
        <v>0</v>
      </c>
    </row>
    <row r="590" spans="1:7" x14ac:dyDescent="0.25">
      <c r="A590" s="45"/>
      <c r="B590" s="39" t="str">
        <f>IFERROR(INDEX('Betaald tarief 2023'!B:B,MATCH('Betaald percentage 2023'!A590,'Betaald tarief 2023'!A:A,0)),"")</f>
        <v/>
      </c>
      <c r="C590" s="39" t="str">
        <f>IFERROR(INDEX('Betaald tarief 2023'!C:C,MATCH('Betaald percentage 2023'!A590,'Betaald tarief 2023'!A:A,0)),"")</f>
        <v/>
      </c>
      <c r="D590" s="41" cm="1">
        <f t="array" ref="D590">IFERROR(E590/SUMPRODUCT(('Betaald tarief 2023'!$A$2:$A$100000='Betaald percentage 2023'!A590)*'Betaald tarief 2023'!$H$2:$H$100000*'Betaald tarief 2023'!$O$2:$O$100000),0)</f>
        <v>0</v>
      </c>
      <c r="E590" s="42">
        <f>SUMIFS('Betaald tarief 2023'!G:G,'Betaald tarief 2023'!A:A,'Betaald percentage 2023'!A590)</f>
        <v>0</v>
      </c>
      <c r="F590" s="42">
        <f>SUMIFS('Betaald tarief 2023'!Q:Q,'Betaald tarief 2023'!A:A,'Betaald percentage 2023'!A590)</f>
        <v>0</v>
      </c>
      <c r="G590">
        <f>IFERROR(INDEX(Correcties!B:B,MATCH('Betaald percentage 2023'!A590,Correcties!A:A,0)),"")</f>
        <v>0</v>
      </c>
    </row>
    <row r="591" spans="1:7" x14ac:dyDescent="0.25">
      <c r="A591" s="45"/>
      <c r="B591" s="39" t="str">
        <f>IFERROR(INDEX('Betaald tarief 2023'!B:B,MATCH('Betaald percentage 2023'!A591,'Betaald tarief 2023'!A:A,0)),"")</f>
        <v/>
      </c>
      <c r="C591" s="39" t="str">
        <f>IFERROR(INDEX('Betaald tarief 2023'!C:C,MATCH('Betaald percentage 2023'!A591,'Betaald tarief 2023'!A:A,0)),"")</f>
        <v/>
      </c>
      <c r="D591" s="41" cm="1">
        <f t="array" ref="D591">IFERROR(E591/SUMPRODUCT(('Betaald tarief 2023'!$A$2:$A$100000='Betaald percentage 2023'!A591)*'Betaald tarief 2023'!$H$2:$H$100000*'Betaald tarief 2023'!$O$2:$O$100000),0)</f>
        <v>0</v>
      </c>
      <c r="E591" s="42">
        <f>SUMIFS('Betaald tarief 2023'!G:G,'Betaald tarief 2023'!A:A,'Betaald percentage 2023'!A591)</f>
        <v>0</v>
      </c>
      <c r="F591" s="42">
        <f>SUMIFS('Betaald tarief 2023'!Q:Q,'Betaald tarief 2023'!A:A,'Betaald percentage 2023'!A591)</f>
        <v>0</v>
      </c>
      <c r="G591">
        <f>IFERROR(INDEX(Correcties!B:B,MATCH('Betaald percentage 2023'!A591,Correcties!A:A,0)),"")</f>
        <v>0</v>
      </c>
    </row>
    <row r="592" spans="1:7" x14ac:dyDescent="0.25">
      <c r="A592" s="45"/>
      <c r="B592" s="39" t="str">
        <f>IFERROR(INDEX('Betaald tarief 2023'!B:B,MATCH('Betaald percentage 2023'!A592,'Betaald tarief 2023'!A:A,0)),"")</f>
        <v/>
      </c>
      <c r="C592" s="39" t="str">
        <f>IFERROR(INDEX('Betaald tarief 2023'!C:C,MATCH('Betaald percentage 2023'!A592,'Betaald tarief 2023'!A:A,0)),"")</f>
        <v/>
      </c>
      <c r="D592" s="41" cm="1">
        <f t="array" ref="D592">IFERROR(E592/SUMPRODUCT(('Betaald tarief 2023'!$A$2:$A$100000='Betaald percentage 2023'!A592)*'Betaald tarief 2023'!$H$2:$H$100000*'Betaald tarief 2023'!$O$2:$O$100000),0)</f>
        <v>0</v>
      </c>
      <c r="E592" s="42">
        <f>SUMIFS('Betaald tarief 2023'!G:G,'Betaald tarief 2023'!A:A,'Betaald percentage 2023'!A592)</f>
        <v>0</v>
      </c>
      <c r="F592" s="42">
        <f>SUMIFS('Betaald tarief 2023'!Q:Q,'Betaald tarief 2023'!A:A,'Betaald percentage 2023'!A592)</f>
        <v>0</v>
      </c>
      <c r="G592">
        <f>IFERROR(INDEX(Correcties!B:B,MATCH('Betaald percentage 2023'!A592,Correcties!A:A,0)),"")</f>
        <v>0</v>
      </c>
    </row>
    <row r="593" spans="1:7" x14ac:dyDescent="0.25">
      <c r="A593" s="45"/>
      <c r="B593" s="39" t="str">
        <f>IFERROR(INDEX('Betaald tarief 2023'!B:B,MATCH('Betaald percentage 2023'!A593,'Betaald tarief 2023'!A:A,0)),"")</f>
        <v/>
      </c>
      <c r="C593" s="39" t="str">
        <f>IFERROR(INDEX('Betaald tarief 2023'!C:C,MATCH('Betaald percentage 2023'!A593,'Betaald tarief 2023'!A:A,0)),"")</f>
        <v/>
      </c>
      <c r="D593" s="41" cm="1">
        <f t="array" ref="D593">IFERROR(E593/SUMPRODUCT(('Betaald tarief 2023'!$A$2:$A$100000='Betaald percentage 2023'!A593)*'Betaald tarief 2023'!$H$2:$H$100000*'Betaald tarief 2023'!$O$2:$O$100000),0)</f>
        <v>0</v>
      </c>
      <c r="E593" s="42">
        <f>SUMIFS('Betaald tarief 2023'!G:G,'Betaald tarief 2023'!A:A,'Betaald percentage 2023'!A593)</f>
        <v>0</v>
      </c>
      <c r="F593" s="42">
        <f>SUMIFS('Betaald tarief 2023'!Q:Q,'Betaald tarief 2023'!A:A,'Betaald percentage 2023'!A593)</f>
        <v>0</v>
      </c>
      <c r="G593">
        <f>IFERROR(INDEX(Correcties!B:B,MATCH('Betaald percentage 2023'!A593,Correcties!A:A,0)),"")</f>
        <v>0</v>
      </c>
    </row>
    <row r="594" spans="1:7" x14ac:dyDescent="0.25">
      <c r="A594" s="45"/>
      <c r="B594" s="39" t="str">
        <f>IFERROR(INDEX('Betaald tarief 2023'!B:B,MATCH('Betaald percentage 2023'!A594,'Betaald tarief 2023'!A:A,0)),"")</f>
        <v/>
      </c>
      <c r="C594" s="39" t="str">
        <f>IFERROR(INDEX('Betaald tarief 2023'!C:C,MATCH('Betaald percentage 2023'!A594,'Betaald tarief 2023'!A:A,0)),"")</f>
        <v/>
      </c>
      <c r="D594" s="41" cm="1">
        <f t="array" ref="D594">IFERROR(E594/SUMPRODUCT(('Betaald tarief 2023'!$A$2:$A$100000='Betaald percentage 2023'!A594)*'Betaald tarief 2023'!$H$2:$H$100000*'Betaald tarief 2023'!$O$2:$O$100000),0)</f>
        <v>0</v>
      </c>
      <c r="E594" s="42">
        <f>SUMIFS('Betaald tarief 2023'!G:G,'Betaald tarief 2023'!A:A,'Betaald percentage 2023'!A594)</f>
        <v>0</v>
      </c>
      <c r="F594" s="42">
        <f>SUMIFS('Betaald tarief 2023'!Q:Q,'Betaald tarief 2023'!A:A,'Betaald percentage 2023'!A594)</f>
        <v>0</v>
      </c>
      <c r="G594">
        <f>IFERROR(INDEX(Correcties!B:B,MATCH('Betaald percentage 2023'!A594,Correcties!A:A,0)),"")</f>
        <v>0</v>
      </c>
    </row>
    <row r="595" spans="1:7" x14ac:dyDescent="0.25">
      <c r="A595" s="45"/>
      <c r="B595" s="39" t="str">
        <f>IFERROR(INDEX('Betaald tarief 2023'!B:B,MATCH('Betaald percentage 2023'!A595,'Betaald tarief 2023'!A:A,0)),"")</f>
        <v/>
      </c>
      <c r="C595" s="39" t="str">
        <f>IFERROR(INDEX('Betaald tarief 2023'!C:C,MATCH('Betaald percentage 2023'!A595,'Betaald tarief 2023'!A:A,0)),"")</f>
        <v/>
      </c>
      <c r="D595" s="41" cm="1">
        <f t="array" ref="D595">IFERROR(E595/SUMPRODUCT(('Betaald tarief 2023'!$A$2:$A$100000='Betaald percentage 2023'!A595)*'Betaald tarief 2023'!$H$2:$H$100000*'Betaald tarief 2023'!$O$2:$O$100000),0)</f>
        <v>0</v>
      </c>
      <c r="E595" s="42">
        <f>SUMIFS('Betaald tarief 2023'!G:G,'Betaald tarief 2023'!A:A,'Betaald percentage 2023'!A595)</f>
        <v>0</v>
      </c>
      <c r="F595" s="42">
        <f>SUMIFS('Betaald tarief 2023'!Q:Q,'Betaald tarief 2023'!A:A,'Betaald percentage 2023'!A595)</f>
        <v>0</v>
      </c>
      <c r="G595">
        <f>IFERROR(INDEX(Correcties!B:B,MATCH('Betaald percentage 2023'!A595,Correcties!A:A,0)),"")</f>
        <v>0</v>
      </c>
    </row>
    <row r="596" spans="1:7" x14ac:dyDescent="0.25">
      <c r="A596" s="45"/>
      <c r="B596" s="39" t="str">
        <f>IFERROR(INDEX('Betaald tarief 2023'!B:B,MATCH('Betaald percentage 2023'!A596,'Betaald tarief 2023'!A:A,0)),"")</f>
        <v/>
      </c>
      <c r="C596" s="39" t="str">
        <f>IFERROR(INDEX('Betaald tarief 2023'!C:C,MATCH('Betaald percentage 2023'!A596,'Betaald tarief 2023'!A:A,0)),"")</f>
        <v/>
      </c>
      <c r="D596" s="41" cm="1">
        <f t="array" ref="D596">IFERROR(E596/SUMPRODUCT(('Betaald tarief 2023'!$A$2:$A$100000='Betaald percentage 2023'!A596)*'Betaald tarief 2023'!$H$2:$H$100000*'Betaald tarief 2023'!$O$2:$O$100000),0)</f>
        <v>0</v>
      </c>
      <c r="E596" s="42">
        <f>SUMIFS('Betaald tarief 2023'!G:G,'Betaald tarief 2023'!A:A,'Betaald percentage 2023'!A596)</f>
        <v>0</v>
      </c>
      <c r="F596" s="42">
        <f>SUMIFS('Betaald tarief 2023'!Q:Q,'Betaald tarief 2023'!A:A,'Betaald percentage 2023'!A596)</f>
        <v>0</v>
      </c>
      <c r="G596">
        <f>IFERROR(INDEX(Correcties!B:B,MATCH('Betaald percentage 2023'!A596,Correcties!A:A,0)),"")</f>
        <v>0</v>
      </c>
    </row>
    <row r="597" spans="1:7" x14ac:dyDescent="0.25">
      <c r="A597" s="45"/>
      <c r="B597" s="39" t="str">
        <f>IFERROR(INDEX('Betaald tarief 2023'!B:B,MATCH('Betaald percentage 2023'!A597,'Betaald tarief 2023'!A:A,0)),"")</f>
        <v/>
      </c>
      <c r="C597" s="39" t="str">
        <f>IFERROR(INDEX('Betaald tarief 2023'!C:C,MATCH('Betaald percentage 2023'!A597,'Betaald tarief 2023'!A:A,0)),"")</f>
        <v/>
      </c>
      <c r="D597" s="41" cm="1">
        <f t="array" ref="D597">IFERROR(E597/SUMPRODUCT(('Betaald tarief 2023'!$A$2:$A$100000='Betaald percentage 2023'!A597)*'Betaald tarief 2023'!$H$2:$H$100000*'Betaald tarief 2023'!$O$2:$O$100000),0)</f>
        <v>0</v>
      </c>
      <c r="E597" s="42">
        <f>SUMIFS('Betaald tarief 2023'!G:G,'Betaald tarief 2023'!A:A,'Betaald percentage 2023'!A597)</f>
        <v>0</v>
      </c>
      <c r="F597" s="42">
        <f>SUMIFS('Betaald tarief 2023'!Q:Q,'Betaald tarief 2023'!A:A,'Betaald percentage 2023'!A597)</f>
        <v>0</v>
      </c>
      <c r="G597">
        <f>IFERROR(INDEX(Correcties!B:B,MATCH('Betaald percentage 2023'!A597,Correcties!A:A,0)),"")</f>
        <v>0</v>
      </c>
    </row>
    <row r="598" spans="1:7" x14ac:dyDescent="0.25">
      <c r="A598" s="45"/>
      <c r="B598" s="39" t="str">
        <f>IFERROR(INDEX('Betaald tarief 2023'!B:B,MATCH('Betaald percentage 2023'!A598,'Betaald tarief 2023'!A:A,0)),"")</f>
        <v/>
      </c>
      <c r="C598" s="39" t="str">
        <f>IFERROR(INDEX('Betaald tarief 2023'!C:C,MATCH('Betaald percentage 2023'!A598,'Betaald tarief 2023'!A:A,0)),"")</f>
        <v/>
      </c>
      <c r="D598" s="41" cm="1">
        <f t="array" ref="D598">IFERROR(E598/SUMPRODUCT(('Betaald tarief 2023'!$A$2:$A$100000='Betaald percentage 2023'!A598)*'Betaald tarief 2023'!$H$2:$H$100000*'Betaald tarief 2023'!$O$2:$O$100000),0)</f>
        <v>0</v>
      </c>
      <c r="E598" s="42">
        <f>SUMIFS('Betaald tarief 2023'!G:G,'Betaald tarief 2023'!A:A,'Betaald percentage 2023'!A598)</f>
        <v>0</v>
      </c>
      <c r="F598" s="42">
        <f>SUMIFS('Betaald tarief 2023'!Q:Q,'Betaald tarief 2023'!A:A,'Betaald percentage 2023'!A598)</f>
        <v>0</v>
      </c>
      <c r="G598">
        <f>IFERROR(INDEX(Correcties!B:B,MATCH('Betaald percentage 2023'!A598,Correcties!A:A,0)),"")</f>
        <v>0</v>
      </c>
    </row>
    <row r="599" spans="1:7" x14ac:dyDescent="0.25">
      <c r="A599" s="45"/>
      <c r="B599" s="39" t="str">
        <f>IFERROR(INDEX('Betaald tarief 2023'!B:B,MATCH('Betaald percentage 2023'!A599,'Betaald tarief 2023'!A:A,0)),"")</f>
        <v/>
      </c>
      <c r="C599" s="39" t="str">
        <f>IFERROR(INDEX('Betaald tarief 2023'!C:C,MATCH('Betaald percentage 2023'!A599,'Betaald tarief 2023'!A:A,0)),"")</f>
        <v/>
      </c>
      <c r="D599" s="41" cm="1">
        <f t="array" ref="D599">IFERROR(E599/SUMPRODUCT(('Betaald tarief 2023'!$A$2:$A$100000='Betaald percentage 2023'!A599)*'Betaald tarief 2023'!$H$2:$H$100000*'Betaald tarief 2023'!$O$2:$O$100000),0)</f>
        <v>0</v>
      </c>
      <c r="E599" s="42">
        <f>SUMIFS('Betaald tarief 2023'!G:G,'Betaald tarief 2023'!A:A,'Betaald percentage 2023'!A599)</f>
        <v>0</v>
      </c>
      <c r="F599" s="42">
        <f>SUMIFS('Betaald tarief 2023'!Q:Q,'Betaald tarief 2023'!A:A,'Betaald percentage 2023'!A599)</f>
        <v>0</v>
      </c>
      <c r="G599">
        <f>IFERROR(INDEX(Correcties!B:B,MATCH('Betaald percentage 2023'!A599,Correcties!A:A,0)),"")</f>
        <v>0</v>
      </c>
    </row>
    <row r="600" spans="1:7" x14ac:dyDescent="0.25">
      <c r="A600" s="45"/>
      <c r="B600" s="39" t="str">
        <f>IFERROR(INDEX('Betaald tarief 2023'!B:B,MATCH('Betaald percentage 2023'!A600,'Betaald tarief 2023'!A:A,0)),"")</f>
        <v/>
      </c>
      <c r="C600" s="39" t="str">
        <f>IFERROR(INDEX('Betaald tarief 2023'!C:C,MATCH('Betaald percentage 2023'!A600,'Betaald tarief 2023'!A:A,0)),"")</f>
        <v/>
      </c>
      <c r="D600" s="41" cm="1">
        <f t="array" ref="D600">IFERROR(E600/SUMPRODUCT(('Betaald tarief 2023'!$A$2:$A$100000='Betaald percentage 2023'!A600)*'Betaald tarief 2023'!$H$2:$H$100000*'Betaald tarief 2023'!$O$2:$O$100000),0)</f>
        <v>0</v>
      </c>
      <c r="E600" s="42">
        <f>SUMIFS('Betaald tarief 2023'!G:G,'Betaald tarief 2023'!A:A,'Betaald percentage 2023'!A600)</f>
        <v>0</v>
      </c>
      <c r="F600" s="42">
        <f>SUMIFS('Betaald tarief 2023'!Q:Q,'Betaald tarief 2023'!A:A,'Betaald percentage 2023'!A600)</f>
        <v>0</v>
      </c>
      <c r="G600">
        <f>IFERROR(INDEX(Correcties!B:B,MATCH('Betaald percentage 2023'!A600,Correcties!A:A,0)),"")</f>
        <v>0</v>
      </c>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8C8E3-BB44-43B8-84F8-B8CA9B66FEDF}">
  <sheetPr>
    <tabColor theme="9"/>
  </sheetPr>
  <dimension ref="A1:C2"/>
  <sheetViews>
    <sheetView workbookViewId="0">
      <selection activeCell="B34" sqref="B34"/>
    </sheetView>
  </sheetViews>
  <sheetFormatPr defaultRowHeight="15" x14ac:dyDescent="0.25"/>
  <cols>
    <col min="2" max="2" width="15.5703125" bestFit="1" customWidth="1"/>
    <col min="3" max="3" width="19.7109375" bestFit="1" customWidth="1"/>
  </cols>
  <sheetData>
    <row r="1" spans="1:3" x14ac:dyDescent="0.25">
      <c r="A1" s="6" t="s">
        <v>55</v>
      </c>
      <c r="B1" s="6" t="s">
        <v>51</v>
      </c>
      <c r="C1" s="6" t="s">
        <v>56</v>
      </c>
    </row>
    <row r="2" spans="1:3" x14ac:dyDescent="0.25">
      <c r="C2" s="3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55604-07AE-471A-85C0-F14210659F96}">
  <sheetPr>
    <tabColor rgb="FF00B050"/>
  </sheetPr>
  <dimension ref="A1:D2"/>
  <sheetViews>
    <sheetView workbookViewId="0">
      <selection activeCell="E2" sqref="E2"/>
    </sheetView>
  </sheetViews>
  <sheetFormatPr defaultRowHeight="15" x14ac:dyDescent="0.25"/>
  <cols>
    <col min="2" max="2" width="15.42578125" bestFit="1" customWidth="1"/>
    <col min="4" max="4" width="39.28515625" bestFit="1" customWidth="1"/>
  </cols>
  <sheetData>
    <row r="1" spans="1:4" ht="30" x14ac:dyDescent="0.25">
      <c r="A1" s="43" t="s">
        <v>34</v>
      </c>
      <c r="B1" s="19" t="s">
        <v>57</v>
      </c>
    </row>
    <row r="2" spans="1:4" x14ac:dyDescent="0.25">
      <c r="A2" cm="1">
        <f t="array" ref="A2">_xlfn.UNIQUE('Betaald tarief 2023'!A2:A10000)</f>
        <v>0</v>
      </c>
      <c r="D2" t="s">
        <v>58</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04074-BFD5-4B3E-A053-6C08CEE7BAE2}">
  <sheetPr>
    <tabColor rgb="FFFFC000"/>
  </sheetPr>
  <dimension ref="A1:XFC354"/>
  <sheetViews>
    <sheetView zoomScaleNormal="100" workbookViewId="0">
      <pane ySplit="4" topLeftCell="A288" activePane="bottomLeft" state="frozen"/>
      <selection activeCell="G9" sqref="G9"/>
      <selection pane="bottomLeft" activeCell="D306" sqref="D306"/>
    </sheetView>
  </sheetViews>
  <sheetFormatPr defaultColWidth="9.140625" defaultRowHeight="15" zeroHeight="1" x14ac:dyDescent="0.25"/>
  <cols>
    <col min="1" max="1" width="9.140625" customWidth="1"/>
    <col min="2" max="2" width="12.85546875" customWidth="1"/>
    <col min="3" max="3" width="61.140625" bestFit="1" customWidth="1"/>
    <col min="4" max="4" width="41.28515625" customWidth="1"/>
    <col min="5" max="5" width="28.42578125" customWidth="1"/>
    <col min="6" max="7" width="26.140625" customWidth="1"/>
    <col min="8" max="8" width="42.140625" bestFit="1" customWidth="1"/>
    <col min="9" max="9" width="28" customWidth="1"/>
    <col min="10" max="16382" width="0" hidden="1" customWidth="1"/>
    <col min="16383" max="16383" width="2.7109375" hidden="1" customWidth="1"/>
    <col min="16384" max="16384" width="10.85546875" hidden="1" customWidth="1"/>
  </cols>
  <sheetData>
    <row r="1" spans="1:10" x14ac:dyDescent="0.25">
      <c r="A1" s="7" t="s">
        <v>14</v>
      </c>
      <c r="B1" s="8"/>
    </row>
    <row r="2" spans="1:10" x14ac:dyDescent="0.25">
      <c r="A2" s="7" t="s">
        <v>59</v>
      </c>
      <c r="B2" s="8"/>
      <c r="D2" s="10" t="s">
        <v>60</v>
      </c>
      <c r="E2" s="10" t="s">
        <v>61</v>
      </c>
      <c r="F2" s="10" t="s">
        <v>62</v>
      </c>
      <c r="G2" s="10" t="s">
        <v>63</v>
      </c>
      <c r="H2" s="9" t="s">
        <v>64</v>
      </c>
      <c r="I2" s="10" t="s">
        <v>65</v>
      </c>
      <c r="J2" s="10"/>
    </row>
    <row r="3" spans="1:10" x14ac:dyDescent="0.25">
      <c r="A3" s="7"/>
      <c r="B3" s="8"/>
      <c r="H3" s="11" t="s">
        <v>66</v>
      </c>
    </row>
    <row r="4" spans="1:10" ht="15" customHeight="1" x14ac:dyDescent="0.25">
      <c r="A4" s="12"/>
      <c r="B4" s="15" t="s">
        <v>67</v>
      </c>
      <c r="C4" s="7" t="s">
        <v>68</v>
      </c>
      <c r="D4" s="13" t="s">
        <v>69</v>
      </c>
      <c r="E4" s="11" t="s">
        <v>70</v>
      </c>
      <c r="F4" s="11" t="s">
        <v>71</v>
      </c>
      <c r="G4" s="11" t="s">
        <v>72</v>
      </c>
      <c r="H4" s="11" t="s">
        <v>73</v>
      </c>
      <c r="I4" s="11" t="s">
        <v>74</v>
      </c>
      <c r="J4" s="11"/>
    </row>
    <row r="5" spans="1:10" x14ac:dyDescent="0.25">
      <c r="A5" s="7"/>
      <c r="B5" s="8"/>
    </row>
    <row r="6" spans="1:10" x14ac:dyDescent="0.25">
      <c r="B6" s="8" t="s">
        <v>75</v>
      </c>
      <c r="C6" t="s">
        <v>76</v>
      </c>
      <c r="D6" s="9">
        <v>53.404478383474299</v>
      </c>
      <c r="E6" s="9">
        <v>30.275038279180222</v>
      </c>
      <c r="F6" s="9">
        <v>29.248297362383415</v>
      </c>
      <c r="G6" s="9">
        <v>2.8106789808938188</v>
      </c>
      <c r="H6" s="9">
        <v>0</v>
      </c>
      <c r="I6" s="9">
        <v>115.74</v>
      </c>
      <c r="J6" s="9"/>
    </row>
    <row r="7" spans="1:10" x14ac:dyDescent="0.25">
      <c r="B7" s="8" t="s">
        <v>77</v>
      </c>
      <c r="C7" t="s">
        <v>78</v>
      </c>
      <c r="D7" s="9">
        <v>80.028594763354548</v>
      </c>
      <c r="E7" s="9">
        <v>34.725795903710882</v>
      </c>
      <c r="F7" s="9">
        <v>30.719909808289493</v>
      </c>
      <c r="G7" s="9">
        <v>2.8106789808938188</v>
      </c>
      <c r="H7" s="9">
        <v>0</v>
      </c>
      <c r="I7" s="9">
        <v>148.28</v>
      </c>
      <c r="J7" s="9"/>
    </row>
    <row r="8" spans="1:10" x14ac:dyDescent="0.25">
      <c r="B8" s="8" t="s">
        <v>79</v>
      </c>
      <c r="C8" t="s">
        <v>80</v>
      </c>
      <c r="D8" s="9">
        <v>109.28249627683094</v>
      </c>
      <c r="E8" s="9">
        <v>38.979985585326531</v>
      </c>
      <c r="F8" s="9">
        <v>33.533286543109952</v>
      </c>
      <c r="G8" s="9">
        <v>2.8106789808938188</v>
      </c>
      <c r="H8" s="9">
        <v>0</v>
      </c>
      <c r="I8" s="9">
        <v>184.61</v>
      </c>
      <c r="J8" s="9"/>
    </row>
    <row r="9" spans="1:10" x14ac:dyDescent="0.25">
      <c r="B9" s="8" t="s">
        <v>81</v>
      </c>
      <c r="C9" t="s">
        <v>82</v>
      </c>
      <c r="D9" s="9">
        <v>99.447078911193657</v>
      </c>
      <c r="E9" s="9">
        <v>40.617789632485518</v>
      </c>
      <c r="F9" s="9">
        <v>34.020217131828872</v>
      </c>
      <c r="G9" s="9">
        <v>2.8106789808938188</v>
      </c>
      <c r="H9" s="9">
        <v>0</v>
      </c>
      <c r="I9" s="9">
        <v>176.9</v>
      </c>
      <c r="J9" s="9"/>
    </row>
    <row r="10" spans="1:10" x14ac:dyDescent="0.25">
      <c r="B10" s="8" t="s">
        <v>83</v>
      </c>
      <c r="C10" t="s">
        <v>84</v>
      </c>
      <c r="D10" s="9">
        <v>214.43161705214885</v>
      </c>
      <c r="E10" s="9">
        <v>58.090028716141546</v>
      </c>
      <c r="F10" s="9">
        <v>33.511364400758026</v>
      </c>
      <c r="G10" s="9">
        <v>4.0757297501088932</v>
      </c>
      <c r="H10" s="9">
        <v>0</v>
      </c>
      <c r="I10" s="9">
        <v>310.11</v>
      </c>
      <c r="J10" s="9"/>
    </row>
    <row r="11" spans="1:10" x14ac:dyDescent="0.25">
      <c r="B11" s="8" t="s">
        <v>85</v>
      </c>
      <c r="C11" t="s">
        <v>86</v>
      </c>
      <c r="D11" s="9">
        <v>193.31751749691409</v>
      </c>
      <c r="E11" s="9">
        <v>54.835735458708989</v>
      </c>
      <c r="F11" s="9">
        <v>33.424798962763546</v>
      </c>
      <c r="G11" s="9">
        <v>4.0874493519170674</v>
      </c>
      <c r="H11" s="9">
        <v>0</v>
      </c>
      <c r="I11" s="9">
        <v>285.67</v>
      </c>
      <c r="J11" s="9"/>
    </row>
    <row r="12" spans="1:10" x14ac:dyDescent="0.25">
      <c r="B12" s="8" t="s">
        <v>87</v>
      </c>
      <c r="C12" t="s">
        <v>88</v>
      </c>
      <c r="D12" s="9">
        <v>262.85389712877691</v>
      </c>
      <c r="E12" s="9">
        <v>64.734235397394684</v>
      </c>
      <c r="F12" s="9">
        <v>34.507147720547813</v>
      </c>
      <c r="G12" s="9">
        <v>4.0759877995325695</v>
      </c>
      <c r="H12" s="9">
        <v>0</v>
      </c>
      <c r="I12" s="9">
        <v>366.17</v>
      </c>
      <c r="J12" s="9"/>
    </row>
    <row r="13" spans="1:10" x14ac:dyDescent="0.25">
      <c r="B13" s="8" t="s">
        <v>89</v>
      </c>
      <c r="C13" t="s">
        <v>90</v>
      </c>
      <c r="D13" s="9">
        <v>357.17675846024002</v>
      </c>
      <c r="E13" s="9">
        <v>77.731168664580608</v>
      </c>
      <c r="F13" s="9">
        <v>35.567012770273507</v>
      </c>
      <c r="G13" s="9">
        <v>5.1431034292480788</v>
      </c>
      <c r="H13" s="9">
        <v>0</v>
      </c>
      <c r="I13" s="9">
        <v>475.62</v>
      </c>
      <c r="J13" s="9"/>
    </row>
    <row r="14" spans="1:10" x14ac:dyDescent="0.25">
      <c r="B14" s="8" t="s">
        <v>91</v>
      </c>
      <c r="C14" t="s">
        <v>92</v>
      </c>
      <c r="D14" s="9">
        <v>177.7825457265991</v>
      </c>
      <c r="E14" s="9">
        <v>55.073945373921291</v>
      </c>
      <c r="F14" s="9">
        <v>32.548043120216171</v>
      </c>
      <c r="G14" s="9">
        <v>5.4187365503890073</v>
      </c>
      <c r="H14" s="9">
        <v>0</v>
      </c>
      <c r="I14" s="9">
        <v>270.82</v>
      </c>
      <c r="J14" s="9"/>
    </row>
    <row r="15" spans="1:10" x14ac:dyDescent="0.25">
      <c r="B15" s="8" t="s">
        <v>93</v>
      </c>
      <c r="C15" t="s">
        <v>94</v>
      </c>
      <c r="D15" s="9">
        <v>420.77048781583136</v>
      </c>
      <c r="E15" s="9">
        <v>94.018735292338647</v>
      </c>
      <c r="F15" s="9">
        <v>35.535112296732201</v>
      </c>
      <c r="G15" s="9">
        <v>4.0642681977243953</v>
      </c>
      <c r="H15" s="9">
        <v>0</v>
      </c>
      <c r="I15" s="9">
        <v>554.39</v>
      </c>
      <c r="J15" s="9"/>
    </row>
    <row r="16" spans="1:10" x14ac:dyDescent="0.25">
      <c r="B16" s="8"/>
      <c r="D16" s="9"/>
      <c r="E16" s="9"/>
      <c r="F16" s="9"/>
      <c r="G16" s="9"/>
      <c r="H16" s="9"/>
      <c r="I16" s="9"/>
      <c r="J16" s="9"/>
    </row>
    <row r="17" spans="2:10" x14ac:dyDescent="0.25">
      <c r="B17" s="8" t="s">
        <v>95</v>
      </c>
      <c r="C17" t="s">
        <v>96</v>
      </c>
      <c r="D17" s="9">
        <v>128.06170922210731</v>
      </c>
      <c r="E17" s="9">
        <v>46.25924606725895</v>
      </c>
      <c r="F17" s="9">
        <v>34.041858491327496</v>
      </c>
      <c r="G17" s="9">
        <v>3.0877881761932091</v>
      </c>
      <c r="H17" s="9">
        <v>0</v>
      </c>
      <c r="I17" s="9">
        <v>211.45</v>
      </c>
      <c r="J17" s="9"/>
    </row>
    <row r="18" spans="2:10" x14ac:dyDescent="0.25">
      <c r="B18" s="8" t="s">
        <v>97</v>
      </c>
      <c r="C18" t="s">
        <v>98</v>
      </c>
      <c r="D18" s="9">
        <v>120.56654547025518</v>
      </c>
      <c r="E18" s="9">
        <v>46.402087131475042</v>
      </c>
      <c r="F18" s="9">
        <v>34.528789080046415</v>
      </c>
      <c r="G18" s="9">
        <v>3.0877881761932091</v>
      </c>
      <c r="H18" s="9">
        <v>0</v>
      </c>
      <c r="I18" s="9">
        <v>204.59</v>
      </c>
      <c r="J18" s="9"/>
    </row>
    <row r="19" spans="2:10" x14ac:dyDescent="0.25">
      <c r="B19" s="8" t="s">
        <v>99</v>
      </c>
      <c r="C19" t="s">
        <v>100</v>
      </c>
      <c r="D19" s="9">
        <v>234.79221732233344</v>
      </c>
      <c r="E19" s="9">
        <v>62.652592430441771</v>
      </c>
      <c r="F19" s="9">
        <v>34.539609759795738</v>
      </c>
      <c r="G19" s="9">
        <v>4.7504433479895534</v>
      </c>
      <c r="H19" s="9">
        <v>0</v>
      </c>
      <c r="I19" s="9">
        <v>336.73</v>
      </c>
      <c r="J19" s="9"/>
    </row>
    <row r="20" spans="2:10" x14ac:dyDescent="0.25">
      <c r="B20" s="8" t="s">
        <v>101</v>
      </c>
      <c r="C20" t="s">
        <v>102</v>
      </c>
      <c r="D20" s="9">
        <v>213.12135824488581</v>
      </c>
      <c r="E20" s="9">
        <v>60.537106305241053</v>
      </c>
      <c r="F20" s="9">
        <v>35.297057342247392</v>
      </c>
      <c r="G20" s="9">
        <v>4.7504433479895534</v>
      </c>
      <c r="H20" s="9">
        <v>0</v>
      </c>
      <c r="I20" s="9">
        <v>313.70999999999998</v>
      </c>
      <c r="J20" s="9"/>
    </row>
    <row r="21" spans="2:10" x14ac:dyDescent="0.25">
      <c r="B21" s="8" t="s">
        <v>103</v>
      </c>
      <c r="C21" t="s">
        <v>104</v>
      </c>
      <c r="D21" s="9">
        <v>294.35964620043302</v>
      </c>
      <c r="E21" s="9">
        <v>72.289876326307962</v>
      </c>
      <c r="F21" s="9">
        <v>36.379125317178335</v>
      </c>
      <c r="G21" s="9">
        <v>4.7504433479895534</v>
      </c>
      <c r="H21" s="9">
        <v>0</v>
      </c>
      <c r="I21" s="9">
        <v>407.78</v>
      </c>
      <c r="J21" s="9"/>
    </row>
    <row r="22" spans="2:10" x14ac:dyDescent="0.25">
      <c r="B22" s="8" t="s">
        <v>105</v>
      </c>
      <c r="C22" t="s">
        <v>106</v>
      </c>
      <c r="D22" s="9">
        <v>376.2468768384457</v>
      </c>
      <c r="E22" s="9">
        <v>86.360595625469031</v>
      </c>
      <c r="F22" s="9">
        <v>37.428731252861347</v>
      </c>
      <c r="G22" s="9">
        <v>6.0700109446533164</v>
      </c>
      <c r="H22" s="9">
        <v>0</v>
      </c>
      <c r="I22" s="9">
        <v>506.11</v>
      </c>
      <c r="J22" s="9"/>
    </row>
    <row r="23" spans="2:10" x14ac:dyDescent="0.25">
      <c r="B23" s="8" t="s">
        <v>107</v>
      </c>
      <c r="C23" t="s">
        <v>108</v>
      </c>
      <c r="D23" s="9">
        <v>245.88190704629878</v>
      </c>
      <c r="E23" s="9">
        <v>65.022825887487997</v>
      </c>
      <c r="F23" s="9">
        <v>44.234938815176989</v>
      </c>
      <c r="G23" s="9">
        <v>6.4526855476858085</v>
      </c>
      <c r="H23" s="9">
        <v>0</v>
      </c>
      <c r="I23" s="9">
        <v>361.59</v>
      </c>
      <c r="J23" s="9"/>
    </row>
    <row r="24" spans="2:10" x14ac:dyDescent="0.25">
      <c r="B24" s="8" t="s">
        <v>109</v>
      </c>
      <c r="C24" t="s">
        <v>110</v>
      </c>
      <c r="D24" s="9">
        <v>426.87700607000238</v>
      </c>
      <c r="E24" s="9">
        <v>94.637934746360997</v>
      </c>
      <c r="F24" s="9">
        <v>37.428731252861347</v>
      </c>
      <c r="G24" s="9">
        <v>4.7504433479895534</v>
      </c>
      <c r="H24" s="9">
        <v>0</v>
      </c>
      <c r="I24" s="9">
        <v>563.69000000000005</v>
      </c>
      <c r="J24" s="9"/>
    </row>
    <row r="25" spans="2:10" x14ac:dyDescent="0.25">
      <c r="B25" s="8"/>
      <c r="D25" s="9"/>
      <c r="E25" s="9"/>
      <c r="F25" s="9"/>
      <c r="G25" s="9"/>
      <c r="H25" s="9"/>
      <c r="I25" s="9"/>
      <c r="J25" s="9"/>
    </row>
    <row r="26" spans="2:10" x14ac:dyDescent="0.25">
      <c r="B26" s="8" t="s">
        <v>111</v>
      </c>
      <c r="C26" t="s">
        <v>112</v>
      </c>
      <c r="D26" s="9">
        <v>60.152063983064771</v>
      </c>
      <c r="E26" s="9">
        <v>29.635852198288436</v>
      </c>
      <c r="F26" s="9">
        <v>20.277953850205886</v>
      </c>
      <c r="G26" s="9">
        <v>2.705113573160717</v>
      </c>
      <c r="H26" s="9">
        <v>0</v>
      </c>
      <c r="I26" s="9">
        <v>112.77</v>
      </c>
      <c r="J26" s="9"/>
    </row>
    <row r="27" spans="2:10" x14ac:dyDescent="0.25">
      <c r="B27" s="8" t="s">
        <v>113</v>
      </c>
      <c r="C27" t="s">
        <v>114</v>
      </c>
      <c r="D27" s="9">
        <v>127.28127802456942</v>
      </c>
      <c r="E27" s="9">
        <v>33.792452283712009</v>
      </c>
      <c r="F27" s="9">
        <v>20.277953850205886</v>
      </c>
      <c r="G27" s="9">
        <v>2.705113573160717</v>
      </c>
      <c r="H27" s="9">
        <v>0</v>
      </c>
      <c r="I27" s="9">
        <v>184.06</v>
      </c>
      <c r="J27" s="9"/>
    </row>
    <row r="28" spans="2:10" x14ac:dyDescent="0.25">
      <c r="B28" s="8" t="s">
        <v>115</v>
      </c>
      <c r="C28" t="s">
        <v>116</v>
      </c>
      <c r="D28" s="9">
        <v>121.0445752382944</v>
      </c>
      <c r="E28" s="9">
        <v>41.1911529725107</v>
      </c>
      <c r="F28" s="9">
        <v>26.975954615028432</v>
      </c>
      <c r="G28" s="9">
        <v>6.5978379833188256</v>
      </c>
      <c r="H28" s="9">
        <v>0</v>
      </c>
      <c r="I28" s="9">
        <v>195.81</v>
      </c>
      <c r="J28" s="9"/>
    </row>
    <row r="29" spans="2:10" x14ac:dyDescent="0.25">
      <c r="B29" s="8" t="s">
        <v>117</v>
      </c>
      <c r="C29" t="s">
        <v>118</v>
      </c>
      <c r="D29" s="9">
        <v>122.89252954872519</v>
      </c>
      <c r="E29" s="9">
        <v>45.85060888613809</v>
      </c>
      <c r="F29" s="9">
        <v>26.975954615028432</v>
      </c>
      <c r="G29" s="9">
        <v>6.5978379833188256</v>
      </c>
      <c r="H29" s="9">
        <v>0</v>
      </c>
      <c r="I29" s="9">
        <v>202.32</v>
      </c>
      <c r="J29" s="9"/>
    </row>
    <row r="30" spans="2:10" x14ac:dyDescent="0.25">
      <c r="B30" s="8" t="s">
        <v>119</v>
      </c>
      <c r="C30" t="s">
        <v>120</v>
      </c>
      <c r="D30" s="9">
        <v>127.59909472073923</v>
      </c>
      <c r="E30" s="9">
        <v>51.244758787311412</v>
      </c>
      <c r="F30" s="9">
        <v>36.682104350158994</v>
      </c>
      <c r="G30" s="9">
        <v>6.5978379833188256</v>
      </c>
      <c r="H30" s="9">
        <v>0</v>
      </c>
      <c r="I30" s="9">
        <v>222.12</v>
      </c>
      <c r="J30" s="9"/>
    </row>
    <row r="31" spans="2:10" x14ac:dyDescent="0.25">
      <c r="B31" s="8" t="s">
        <v>121</v>
      </c>
      <c r="C31" t="s">
        <v>122</v>
      </c>
      <c r="D31" s="9">
        <v>274.11298276928068</v>
      </c>
      <c r="E31" s="9">
        <v>70.985130518852969</v>
      </c>
      <c r="F31" s="9">
        <v>33.273590229126519</v>
      </c>
      <c r="G31" s="9">
        <v>6.5978379833188256</v>
      </c>
      <c r="H31" s="9">
        <v>0</v>
      </c>
      <c r="I31" s="9">
        <v>384.97</v>
      </c>
      <c r="J31" s="9"/>
    </row>
    <row r="32" spans="2:10" x14ac:dyDescent="0.25">
      <c r="B32" s="8" t="s">
        <v>123</v>
      </c>
      <c r="C32" t="s">
        <v>124</v>
      </c>
      <c r="D32" s="9">
        <v>310.2329445215214</v>
      </c>
      <c r="E32" s="9">
        <v>73.797233320400906</v>
      </c>
      <c r="F32" s="9">
        <v>38.045509998571987</v>
      </c>
      <c r="G32" s="9">
        <v>6.5978379833188256</v>
      </c>
      <c r="H32" s="9">
        <v>0</v>
      </c>
      <c r="I32" s="9">
        <v>428.67</v>
      </c>
      <c r="J32" s="9"/>
    </row>
    <row r="33" spans="2:10" x14ac:dyDescent="0.25">
      <c r="B33" s="8"/>
      <c r="D33" s="9"/>
      <c r="E33" s="9"/>
      <c r="F33" s="9"/>
      <c r="G33" s="9"/>
      <c r="H33" s="9"/>
      <c r="I33" s="9"/>
      <c r="J33" s="9"/>
    </row>
    <row r="34" spans="2:10" x14ac:dyDescent="0.25">
      <c r="B34" s="8" t="s">
        <v>125</v>
      </c>
      <c r="C34" t="s">
        <v>126</v>
      </c>
      <c r="D34" s="9">
        <v>76.764181433024916</v>
      </c>
      <c r="E34" s="9">
        <v>34.602658453069388</v>
      </c>
      <c r="F34" s="9">
        <v>31.563922828735635</v>
      </c>
      <c r="G34" s="9">
        <v>3.4440714272924269</v>
      </c>
      <c r="H34" s="9">
        <v>0</v>
      </c>
      <c r="I34" s="9">
        <v>146.37</v>
      </c>
      <c r="J34" s="9"/>
    </row>
    <row r="35" spans="2:10" x14ac:dyDescent="0.25">
      <c r="B35" s="8" t="s">
        <v>127</v>
      </c>
      <c r="C35" t="s">
        <v>128</v>
      </c>
      <c r="D35" s="9">
        <v>153.86096895429407</v>
      </c>
      <c r="E35" s="9">
        <v>39.471637752445659</v>
      </c>
      <c r="F35" s="9">
        <v>31.563922828735635</v>
      </c>
      <c r="G35" s="9">
        <v>3.4440714272924269</v>
      </c>
      <c r="H35" s="9">
        <v>0</v>
      </c>
      <c r="I35" s="9">
        <v>228.34</v>
      </c>
      <c r="J35" s="9"/>
    </row>
    <row r="36" spans="2:10" x14ac:dyDescent="0.25">
      <c r="B36" s="8" t="s">
        <v>129</v>
      </c>
      <c r="C36" t="s">
        <v>130</v>
      </c>
      <c r="D36" s="9">
        <v>149.27756723884724</v>
      </c>
      <c r="E36" s="9">
        <v>47.824199965292756</v>
      </c>
      <c r="F36" s="9">
        <v>38.261923593558173</v>
      </c>
      <c r="G36" s="9">
        <v>7.2444261056840693</v>
      </c>
      <c r="H36" s="9">
        <v>0</v>
      </c>
      <c r="I36" s="9">
        <v>242.61</v>
      </c>
      <c r="J36" s="9"/>
    </row>
    <row r="37" spans="2:10" x14ac:dyDescent="0.25">
      <c r="B37" s="8" t="s">
        <v>131</v>
      </c>
      <c r="C37" t="s">
        <v>132</v>
      </c>
      <c r="D37" s="9">
        <v>160.65519075483118</v>
      </c>
      <c r="E37" s="9">
        <v>50.588912098786103</v>
      </c>
      <c r="F37" s="9">
        <v>38.261923593558173</v>
      </c>
      <c r="G37" s="9">
        <v>7.2444261056840693</v>
      </c>
      <c r="H37" s="9">
        <v>0</v>
      </c>
      <c r="I37" s="9">
        <v>256.75</v>
      </c>
      <c r="J37" s="9"/>
    </row>
    <row r="38" spans="2:10" x14ac:dyDescent="0.25">
      <c r="B38" s="8" t="s">
        <v>133</v>
      </c>
      <c r="C38" t="s">
        <v>134</v>
      </c>
      <c r="D38" s="9">
        <v>157.78789680746718</v>
      </c>
      <c r="E38" s="9">
        <v>54.808270798841455</v>
      </c>
      <c r="F38" s="9">
        <v>49.201630820110026</v>
      </c>
      <c r="G38" s="9">
        <v>7.2444261056840693</v>
      </c>
      <c r="H38" s="9">
        <v>0</v>
      </c>
      <c r="I38" s="9">
        <v>269.04000000000002</v>
      </c>
      <c r="J38" s="9"/>
    </row>
    <row r="39" spans="2:10" x14ac:dyDescent="0.25">
      <c r="B39" s="8" t="s">
        <v>135</v>
      </c>
      <c r="C39" t="s">
        <v>136</v>
      </c>
      <c r="D39" s="9">
        <v>296.29426101092707</v>
      </c>
      <c r="E39" s="9">
        <v>75.394213846509786</v>
      </c>
      <c r="F39" s="9">
        <v>43.628980749215657</v>
      </c>
      <c r="G39" s="9">
        <v>7.2444261056840693</v>
      </c>
      <c r="H39" s="9">
        <v>0</v>
      </c>
      <c r="I39" s="9">
        <v>422.56</v>
      </c>
      <c r="J39" s="9"/>
    </row>
    <row r="40" spans="2:10" x14ac:dyDescent="0.25">
      <c r="B40" s="8" t="s">
        <v>137</v>
      </c>
      <c r="C40" t="s">
        <v>138</v>
      </c>
      <c r="D40" s="9">
        <v>351.50943117932263</v>
      </c>
      <c r="E40" s="9">
        <v>81.845084053901061</v>
      </c>
      <c r="F40" s="9">
        <v>54.839204969500237</v>
      </c>
      <c r="G40" s="9">
        <v>7.2444261056840693</v>
      </c>
      <c r="H40" s="9">
        <v>0</v>
      </c>
      <c r="I40" s="9">
        <v>495.44</v>
      </c>
      <c r="J40" s="9"/>
    </row>
    <row r="41" spans="2:10" x14ac:dyDescent="0.25">
      <c r="B41" s="8"/>
      <c r="D41" s="9"/>
      <c r="E41" s="9"/>
      <c r="F41" s="9"/>
      <c r="G41" s="9"/>
      <c r="H41" s="9"/>
      <c r="I41" s="9"/>
      <c r="J41" s="9"/>
    </row>
    <row r="42" spans="2:10" x14ac:dyDescent="0.25">
      <c r="B42" s="8" t="s">
        <v>139</v>
      </c>
      <c r="C42" t="s">
        <v>140</v>
      </c>
      <c r="D42" s="9">
        <v>121.0445752382944</v>
      </c>
      <c r="E42" s="9">
        <v>41.1911529725107</v>
      </c>
      <c r="F42" s="9">
        <v>26.975954615028432</v>
      </c>
      <c r="G42" s="9">
        <v>6.5978379833188256</v>
      </c>
      <c r="H42" s="9">
        <v>0</v>
      </c>
      <c r="I42" s="9">
        <v>195.81</v>
      </c>
      <c r="J42" s="9"/>
    </row>
    <row r="43" spans="2:10" x14ac:dyDescent="0.25">
      <c r="B43" s="8" t="s">
        <v>141</v>
      </c>
      <c r="C43" t="s">
        <v>142</v>
      </c>
      <c r="D43" s="9">
        <v>122.89252954872519</v>
      </c>
      <c r="E43" s="9">
        <v>45.85060888613809</v>
      </c>
      <c r="F43" s="9">
        <v>26.975954615028432</v>
      </c>
      <c r="G43" s="9">
        <v>6.5978379833188256</v>
      </c>
      <c r="H43" s="9">
        <v>0</v>
      </c>
      <c r="I43" s="9">
        <v>202.32</v>
      </c>
      <c r="J43" s="9"/>
    </row>
    <row r="44" spans="2:10" x14ac:dyDescent="0.25">
      <c r="B44" s="8" t="s">
        <v>143</v>
      </c>
      <c r="C44" t="s">
        <v>144</v>
      </c>
      <c r="D44" s="9">
        <v>127.59909472073923</v>
      </c>
      <c r="E44" s="9">
        <v>51.244758787311412</v>
      </c>
      <c r="F44" s="9">
        <v>36.682104350158994</v>
      </c>
      <c r="G44" s="9">
        <v>6.5978379833188256</v>
      </c>
      <c r="H44" s="9">
        <v>0</v>
      </c>
      <c r="I44" s="9">
        <v>222.12</v>
      </c>
      <c r="J44" s="9"/>
    </row>
    <row r="45" spans="2:10" x14ac:dyDescent="0.25">
      <c r="B45" s="8" t="s">
        <v>145</v>
      </c>
      <c r="C45" t="s">
        <v>146</v>
      </c>
      <c r="D45" s="9">
        <v>274.11298276928068</v>
      </c>
      <c r="E45" s="9">
        <v>70.985130518852969</v>
      </c>
      <c r="F45" s="9">
        <v>33.273590229126519</v>
      </c>
      <c r="G45" s="9">
        <v>6.5978379833188256</v>
      </c>
      <c r="H45" s="9">
        <v>0</v>
      </c>
      <c r="I45" s="9">
        <v>384.97</v>
      </c>
      <c r="J45" s="9"/>
    </row>
    <row r="46" spans="2:10" x14ac:dyDescent="0.25">
      <c r="B46" s="8" t="s">
        <v>147</v>
      </c>
      <c r="C46" t="s">
        <v>148</v>
      </c>
      <c r="D46" s="9">
        <v>310.2329445215214</v>
      </c>
      <c r="E46" s="9">
        <v>73.797233320400906</v>
      </c>
      <c r="F46" s="9">
        <v>38.045509998571987</v>
      </c>
      <c r="G46" s="9">
        <v>6.5978379833188256</v>
      </c>
      <c r="H46" s="9">
        <v>0</v>
      </c>
      <c r="I46" s="9">
        <v>428.67</v>
      </c>
      <c r="J46" s="9"/>
    </row>
    <row r="47" spans="2:10" x14ac:dyDescent="0.25">
      <c r="B47" s="8"/>
      <c r="D47" s="9"/>
      <c r="E47" s="9"/>
      <c r="F47" s="9"/>
      <c r="G47" s="9"/>
      <c r="H47" s="9"/>
      <c r="I47" s="9"/>
      <c r="J47" s="9"/>
    </row>
    <row r="48" spans="2:10" x14ac:dyDescent="0.25">
      <c r="B48" s="8" t="s">
        <v>149</v>
      </c>
      <c r="C48" t="s">
        <v>150</v>
      </c>
      <c r="D48" s="9">
        <v>149.27756723884698</v>
      </c>
      <c r="E48" s="9">
        <v>47.824199965292756</v>
      </c>
      <c r="F48" s="9">
        <v>38.261923593558173</v>
      </c>
      <c r="G48" s="9">
        <v>7.2444261056840693</v>
      </c>
      <c r="H48" s="9">
        <v>0</v>
      </c>
      <c r="I48" s="9">
        <v>242.61</v>
      </c>
      <c r="J48" s="9"/>
    </row>
    <row r="49" spans="2:10" x14ac:dyDescent="0.25">
      <c r="B49" s="8" t="s">
        <v>151</v>
      </c>
      <c r="C49" t="s">
        <v>152</v>
      </c>
      <c r="D49" s="9">
        <v>160.65519075483118</v>
      </c>
      <c r="E49" s="9">
        <v>50.588912098786103</v>
      </c>
      <c r="F49" s="9">
        <v>38.261923593558173</v>
      </c>
      <c r="G49" s="9">
        <v>7.2444261056840693</v>
      </c>
      <c r="H49" s="9">
        <v>0</v>
      </c>
      <c r="I49" s="9">
        <v>256.75</v>
      </c>
      <c r="J49" s="9"/>
    </row>
    <row r="50" spans="2:10" x14ac:dyDescent="0.25">
      <c r="B50" s="8" t="s">
        <v>153</v>
      </c>
      <c r="C50" t="s">
        <v>154</v>
      </c>
      <c r="D50" s="9">
        <v>157.78789680746718</v>
      </c>
      <c r="E50" s="9">
        <v>54.808270798841455</v>
      </c>
      <c r="F50" s="9">
        <v>49.201630820110026</v>
      </c>
      <c r="G50" s="9">
        <v>7.2444261056840693</v>
      </c>
      <c r="H50" s="9">
        <v>0</v>
      </c>
      <c r="I50" s="9">
        <v>269.04000000000002</v>
      </c>
      <c r="J50" s="9"/>
    </row>
    <row r="51" spans="2:10" x14ac:dyDescent="0.25">
      <c r="B51" s="8" t="s">
        <v>155</v>
      </c>
      <c r="C51" t="s">
        <v>156</v>
      </c>
      <c r="D51" s="9">
        <v>296.29426101092707</v>
      </c>
      <c r="E51" s="9">
        <v>75.394213846509786</v>
      </c>
      <c r="F51" s="9">
        <v>43.628980749215657</v>
      </c>
      <c r="G51" s="9">
        <v>7.2444261056840693</v>
      </c>
      <c r="H51" s="9">
        <v>0</v>
      </c>
      <c r="I51" s="9">
        <v>422.56</v>
      </c>
      <c r="J51" s="9"/>
    </row>
    <row r="52" spans="2:10" x14ac:dyDescent="0.25">
      <c r="B52" s="8" t="s">
        <v>157</v>
      </c>
      <c r="C52" t="s">
        <v>158</v>
      </c>
      <c r="D52" s="9">
        <v>351.50943117932263</v>
      </c>
      <c r="E52" s="9">
        <v>81.845084053901061</v>
      </c>
      <c r="F52" s="9">
        <v>54.839204969500237</v>
      </c>
      <c r="G52" s="9">
        <v>7.2444261056840693</v>
      </c>
      <c r="H52" s="9">
        <v>0</v>
      </c>
      <c r="I52" s="9">
        <v>495.44</v>
      </c>
      <c r="J52" s="9"/>
    </row>
    <row r="53" spans="2:10" x14ac:dyDescent="0.25">
      <c r="B53" s="8"/>
      <c r="D53" s="9"/>
      <c r="E53" s="9"/>
      <c r="F53" s="9"/>
      <c r="G53" s="9"/>
      <c r="H53" s="9"/>
      <c r="I53" s="9"/>
      <c r="J53" s="9"/>
    </row>
    <row r="54" spans="2:10" x14ac:dyDescent="0.25">
      <c r="B54" s="8" t="s">
        <v>159</v>
      </c>
      <c r="C54" t="s">
        <v>160</v>
      </c>
      <c r="D54" s="9">
        <v>126.45767607507979</v>
      </c>
      <c r="E54" s="9">
        <v>45.526633353856198</v>
      </c>
      <c r="F54" s="9">
        <v>35.559069378454353</v>
      </c>
      <c r="G54" s="9">
        <v>6.0964022965865956</v>
      </c>
      <c r="H54" s="9">
        <v>0</v>
      </c>
      <c r="I54" s="9">
        <v>213.64</v>
      </c>
      <c r="J54" s="9"/>
    </row>
    <row r="55" spans="2:10" x14ac:dyDescent="0.25">
      <c r="B55" s="8" t="s">
        <v>161</v>
      </c>
      <c r="C55" t="s">
        <v>162</v>
      </c>
      <c r="D55" s="9">
        <v>148.91525509252517</v>
      </c>
      <c r="E55" s="9">
        <v>53.59183097127152</v>
      </c>
      <c r="F55" s="9">
        <v>38.900572690797887</v>
      </c>
      <c r="G55" s="9">
        <v>6.0964022965865956</v>
      </c>
      <c r="H55" s="9">
        <v>0</v>
      </c>
      <c r="I55" s="9">
        <v>247.5</v>
      </c>
      <c r="J55" s="9"/>
    </row>
    <row r="56" spans="2:10" x14ac:dyDescent="0.25">
      <c r="B56" s="8" t="s">
        <v>163</v>
      </c>
      <c r="C56" t="s">
        <v>164</v>
      </c>
      <c r="D56" s="9">
        <v>160.6117080293354</v>
      </c>
      <c r="E56" s="9">
        <v>57.777592965179601</v>
      </c>
      <c r="F56" s="9">
        <v>38.435209982329802</v>
      </c>
      <c r="G56" s="9">
        <v>6.0964022965865956</v>
      </c>
      <c r="H56" s="9">
        <v>0</v>
      </c>
      <c r="I56" s="9">
        <v>262.92</v>
      </c>
      <c r="J56" s="9"/>
    </row>
    <row r="57" spans="2:10" x14ac:dyDescent="0.25">
      <c r="B57" s="8" t="s">
        <v>165</v>
      </c>
      <c r="C57" t="s">
        <v>166</v>
      </c>
      <c r="D57" s="9">
        <v>196.81911493894967</v>
      </c>
      <c r="E57" s="9">
        <v>70.713735108908239</v>
      </c>
      <c r="F57" s="9">
        <v>39.774669329133374</v>
      </c>
      <c r="G57" s="9">
        <v>6.0964022965865956</v>
      </c>
      <c r="H57" s="9">
        <v>0</v>
      </c>
      <c r="I57" s="9">
        <v>313.39999999999998</v>
      </c>
      <c r="J57" s="9"/>
    </row>
    <row r="58" spans="2:10" x14ac:dyDescent="0.25">
      <c r="B58" s="8" t="s">
        <v>167</v>
      </c>
      <c r="C58" t="s">
        <v>168</v>
      </c>
      <c r="D58" s="9">
        <v>267.54079605891184</v>
      </c>
      <c r="E58" s="9">
        <v>96.16585900987134</v>
      </c>
      <c r="F58" s="9">
        <v>49.994549642869032</v>
      </c>
      <c r="G58" s="9">
        <v>6.0964022965865956</v>
      </c>
      <c r="H58" s="9">
        <v>0</v>
      </c>
      <c r="I58" s="9">
        <v>419.8</v>
      </c>
      <c r="J58" s="9"/>
    </row>
    <row r="59" spans="2:10" x14ac:dyDescent="0.25">
      <c r="B59" s="8"/>
      <c r="D59" s="9"/>
      <c r="E59" s="9"/>
      <c r="F59" s="9"/>
      <c r="G59" s="9"/>
      <c r="H59" s="9"/>
      <c r="I59" s="9"/>
      <c r="J59" s="9"/>
    </row>
    <row r="60" spans="2:10" x14ac:dyDescent="0.25">
      <c r="B60" s="8" t="s">
        <v>169</v>
      </c>
      <c r="C60" t="s">
        <v>170</v>
      </c>
      <c r="D60" s="9">
        <v>102.97148507898102</v>
      </c>
      <c r="E60" s="9">
        <v>37.066310806010414</v>
      </c>
      <c r="F60" s="9">
        <v>27.261112697639732</v>
      </c>
      <c r="G60" s="9">
        <v>5.4630098501879871</v>
      </c>
      <c r="H60" s="9">
        <v>0</v>
      </c>
      <c r="I60" s="9">
        <v>172.76</v>
      </c>
      <c r="J60" s="9"/>
    </row>
    <row r="61" spans="2:10" x14ac:dyDescent="0.25">
      <c r="B61" s="8" t="s">
        <v>171</v>
      </c>
      <c r="C61" t="s">
        <v>172</v>
      </c>
      <c r="D61" s="9">
        <v>124.15677933309478</v>
      </c>
      <c r="E61" s="9">
        <v>44.66815202841493</v>
      </c>
      <c r="F61" s="9">
        <v>28.857997960262978</v>
      </c>
      <c r="G61" s="9">
        <v>5.4630098501879871</v>
      </c>
      <c r="H61" s="9">
        <v>0</v>
      </c>
      <c r="I61" s="9">
        <v>203.15</v>
      </c>
      <c r="J61" s="9"/>
    </row>
    <row r="62" spans="2:10" x14ac:dyDescent="0.25">
      <c r="B62" s="8" t="s">
        <v>173</v>
      </c>
      <c r="C62" t="s">
        <v>174</v>
      </c>
      <c r="D62" s="9">
        <v>135.39818151513691</v>
      </c>
      <c r="E62" s="9">
        <v>48.694950704925063</v>
      </c>
      <c r="F62" s="9">
        <v>29.462025975267633</v>
      </c>
      <c r="G62" s="9">
        <v>5.4630098501879871</v>
      </c>
      <c r="H62" s="9">
        <v>0</v>
      </c>
      <c r="I62" s="9">
        <v>219.02</v>
      </c>
      <c r="J62" s="9"/>
    </row>
    <row r="63" spans="2:10" x14ac:dyDescent="0.25">
      <c r="B63" s="8" t="s">
        <v>175</v>
      </c>
      <c r="C63" t="s">
        <v>176</v>
      </c>
      <c r="D63" s="9">
        <v>170.99266291832865</v>
      </c>
      <c r="E63" s="9">
        <v>61.406931832473724</v>
      </c>
      <c r="F63" s="9">
        <v>29.726080266405116</v>
      </c>
      <c r="G63" s="9">
        <v>5.4630098501879871</v>
      </c>
      <c r="H63" s="9">
        <v>0</v>
      </c>
      <c r="I63" s="9">
        <v>267.58999999999997</v>
      </c>
      <c r="J63" s="9"/>
    </row>
    <row r="64" spans="2:10" x14ac:dyDescent="0.25">
      <c r="B64" s="8" t="s">
        <v>177</v>
      </c>
      <c r="C64" t="s">
        <v>178</v>
      </c>
      <c r="D64" s="9">
        <v>227.87534371842679</v>
      </c>
      <c r="E64" s="9">
        <v>81.870994213026634</v>
      </c>
      <c r="F64" s="9">
        <v>33.98923519241638</v>
      </c>
      <c r="G64" s="9">
        <v>5.4630098501879871</v>
      </c>
      <c r="H64" s="9">
        <v>0</v>
      </c>
      <c r="I64" s="9">
        <v>349.2</v>
      </c>
      <c r="J64" s="9"/>
    </row>
    <row r="65" spans="2:10" x14ac:dyDescent="0.25">
      <c r="B65" s="8"/>
      <c r="D65" s="9"/>
      <c r="E65" s="9"/>
      <c r="F65" s="9"/>
      <c r="G65" s="9"/>
      <c r="H65" s="9"/>
      <c r="I65" s="9"/>
      <c r="J65" s="9"/>
    </row>
    <row r="66" spans="2:10" x14ac:dyDescent="0.25">
      <c r="B66" s="8" t="s">
        <v>179</v>
      </c>
      <c r="C66" t="s">
        <v>180</v>
      </c>
      <c r="D66" s="9">
        <v>39.860050687163493</v>
      </c>
      <c r="E66" s="9">
        <v>26.45607983507395</v>
      </c>
      <c r="F66" s="9">
        <v>27.257292288510477</v>
      </c>
      <c r="G66" s="9">
        <v>2.1904822104618495</v>
      </c>
      <c r="H66" s="9">
        <v>0</v>
      </c>
      <c r="I66" s="9">
        <v>95.76</v>
      </c>
      <c r="J66" s="9"/>
    </row>
    <row r="67" spans="2:10" x14ac:dyDescent="0.25">
      <c r="B67" s="8" t="s">
        <v>181</v>
      </c>
      <c r="C67" t="s">
        <v>182</v>
      </c>
      <c r="D67" s="9">
        <v>54.435271364543958</v>
      </c>
      <c r="E67" s="9">
        <v>27.408277224427934</v>
      </c>
      <c r="F67" s="9">
        <v>27.257292288510477</v>
      </c>
      <c r="G67" s="9">
        <v>2.1904822104618495</v>
      </c>
      <c r="H67" s="9">
        <v>0</v>
      </c>
      <c r="I67" s="9">
        <v>111.29</v>
      </c>
      <c r="J67" s="9"/>
    </row>
    <row r="68" spans="2:10" x14ac:dyDescent="0.25">
      <c r="B68" s="8" t="s">
        <v>183</v>
      </c>
      <c r="C68" t="s">
        <v>184</v>
      </c>
      <c r="D68" s="9">
        <v>74.079369059459751</v>
      </c>
      <c r="E68" s="9">
        <v>36.069025926050493</v>
      </c>
      <c r="F68" s="9">
        <v>35.556753656230818</v>
      </c>
      <c r="G68" s="9">
        <v>3.4440714272924255</v>
      </c>
      <c r="H68" s="9">
        <v>0</v>
      </c>
      <c r="I68" s="9">
        <v>149.15</v>
      </c>
      <c r="J68" s="9"/>
    </row>
    <row r="69" spans="2:10" x14ac:dyDescent="0.25">
      <c r="B69" s="8" t="s">
        <v>185</v>
      </c>
      <c r="C69" t="s">
        <v>186</v>
      </c>
      <c r="D69" s="9">
        <v>90.425772633703374</v>
      </c>
      <c r="E69" s="9">
        <v>36.259889717318146</v>
      </c>
      <c r="F69" s="9">
        <v>35.556753656230818</v>
      </c>
      <c r="G69" s="9">
        <v>3.4440714272924255</v>
      </c>
      <c r="H69" s="9">
        <v>0</v>
      </c>
      <c r="I69" s="9">
        <v>165.69</v>
      </c>
      <c r="J69" s="9"/>
    </row>
    <row r="70" spans="2:10" x14ac:dyDescent="0.25">
      <c r="B70" s="8" t="s">
        <v>187</v>
      </c>
      <c r="C70" t="s">
        <v>188</v>
      </c>
      <c r="D70" s="9">
        <v>86.20051508976816</v>
      </c>
      <c r="E70" s="9">
        <v>31.520329781197539</v>
      </c>
      <c r="F70" s="9">
        <v>27.257292288510477</v>
      </c>
      <c r="G70" s="9">
        <v>2.1904822104618495</v>
      </c>
      <c r="H70" s="9">
        <v>0</v>
      </c>
      <c r="I70" s="9">
        <v>147.16999999999999</v>
      </c>
      <c r="J70" s="9"/>
    </row>
    <row r="71" spans="2:10" x14ac:dyDescent="0.25">
      <c r="B71" s="8" t="s">
        <v>189</v>
      </c>
      <c r="C71" t="s">
        <v>190</v>
      </c>
      <c r="D71" s="9">
        <v>114.22853232441045</v>
      </c>
      <c r="E71" s="9">
        <v>35.130858297019209</v>
      </c>
      <c r="F71" s="9">
        <v>27.257292288510477</v>
      </c>
      <c r="G71" s="9">
        <v>2.1904822104618495</v>
      </c>
      <c r="H71" s="9">
        <v>0</v>
      </c>
      <c r="I71" s="9">
        <v>178.81</v>
      </c>
      <c r="J71" s="9"/>
    </row>
    <row r="72" spans="2:10" x14ac:dyDescent="0.25">
      <c r="B72" s="8" t="s">
        <v>191</v>
      </c>
      <c r="C72" t="s">
        <v>192</v>
      </c>
      <c r="D72" s="9">
        <v>144.4416764195274</v>
      </c>
      <c r="E72" s="9">
        <v>38.491330379577889</v>
      </c>
      <c r="F72" s="9">
        <v>24.898384103161018</v>
      </c>
      <c r="G72" s="9">
        <v>8.4848196465480061</v>
      </c>
      <c r="H72" s="9">
        <v>0</v>
      </c>
      <c r="I72" s="9">
        <v>216.32</v>
      </c>
      <c r="J72" s="9"/>
    </row>
    <row r="73" spans="2:10" x14ac:dyDescent="0.25">
      <c r="B73" s="8" t="s">
        <v>193</v>
      </c>
      <c r="C73" t="s">
        <v>194</v>
      </c>
      <c r="D73" s="9">
        <v>121.57139176050532</v>
      </c>
      <c r="E73" s="9">
        <v>36.941709156490717</v>
      </c>
      <c r="F73" s="9">
        <v>24.898384103161018</v>
      </c>
      <c r="G73" s="9">
        <v>5.6213579617876377</v>
      </c>
      <c r="H73" s="9">
        <v>0</v>
      </c>
      <c r="I73" s="9">
        <v>189.03</v>
      </c>
      <c r="J73" s="9"/>
    </row>
    <row r="74" spans="2:10" x14ac:dyDescent="0.25">
      <c r="B74" s="8" t="s">
        <v>195</v>
      </c>
      <c r="C74" t="s">
        <v>196</v>
      </c>
      <c r="D74" s="9">
        <v>162.06297439558756</v>
      </c>
      <c r="E74" s="9">
        <v>39.573205659201697</v>
      </c>
      <c r="F74" s="9">
        <v>24.898384103161018</v>
      </c>
      <c r="G74" s="9">
        <v>8.4848196465480061</v>
      </c>
      <c r="H74" s="9">
        <v>0</v>
      </c>
      <c r="I74" s="9">
        <v>235.02</v>
      </c>
      <c r="J74" s="9"/>
    </row>
    <row r="75" spans="2:10" x14ac:dyDescent="0.25">
      <c r="B75" s="8" t="s">
        <v>197</v>
      </c>
      <c r="C75" t="s">
        <v>198</v>
      </c>
      <c r="D75" s="9">
        <v>171.63804766903655</v>
      </c>
      <c r="E75" s="9">
        <v>42.709730809516643</v>
      </c>
      <c r="F75" s="9">
        <v>33.565187016651265</v>
      </c>
      <c r="G75" s="9">
        <v>8.5194623531251796</v>
      </c>
      <c r="H75" s="9">
        <v>0</v>
      </c>
      <c r="I75" s="9">
        <v>256.43</v>
      </c>
      <c r="J75" s="9"/>
    </row>
    <row r="76" spans="2:10" x14ac:dyDescent="0.25">
      <c r="B76" s="8"/>
      <c r="D76" s="9"/>
      <c r="E76" s="9"/>
      <c r="F76" s="9"/>
      <c r="G76" s="9"/>
      <c r="H76" s="9"/>
      <c r="I76" s="9"/>
      <c r="J76" s="9"/>
    </row>
    <row r="77" spans="2:10" x14ac:dyDescent="0.25">
      <c r="B77" s="8" t="s">
        <v>199</v>
      </c>
      <c r="C77" t="s">
        <v>200</v>
      </c>
      <c r="D77" s="9">
        <v>119.28437358340547</v>
      </c>
      <c r="E77" s="9">
        <v>39.558139283518507</v>
      </c>
      <c r="F77" s="9">
        <v>35.556753656230818</v>
      </c>
      <c r="G77" s="9">
        <v>3.4440714272924255</v>
      </c>
      <c r="H77" s="9">
        <v>0</v>
      </c>
      <c r="I77" s="9">
        <v>197.84</v>
      </c>
      <c r="J77" s="9"/>
    </row>
    <row r="78" spans="2:10" x14ac:dyDescent="0.25">
      <c r="B78" s="8" t="s">
        <v>201</v>
      </c>
      <c r="C78" t="s">
        <v>202</v>
      </c>
      <c r="D78" s="9">
        <v>147.61292214205719</v>
      </c>
      <c r="E78" s="9">
        <v>43.294005938169285</v>
      </c>
      <c r="F78" s="9">
        <v>35.556753656230818</v>
      </c>
      <c r="G78" s="9">
        <v>3.4440714272924255</v>
      </c>
      <c r="H78" s="9">
        <v>0</v>
      </c>
      <c r="I78" s="9">
        <v>229.91</v>
      </c>
      <c r="J78" s="9"/>
    </row>
    <row r="79" spans="2:10" x14ac:dyDescent="0.25">
      <c r="B79" s="8" t="s">
        <v>203</v>
      </c>
      <c r="C79" t="s">
        <v>204</v>
      </c>
      <c r="D79" s="9">
        <v>188.54650247650082</v>
      </c>
      <c r="E79" s="9">
        <v>50.569144949004276</v>
      </c>
      <c r="F79" s="9">
        <v>34.77766471428054</v>
      </c>
      <c r="G79" s="9">
        <v>9.3953212882460058</v>
      </c>
      <c r="H79" s="9">
        <v>0</v>
      </c>
      <c r="I79" s="9">
        <v>283.29000000000002</v>
      </c>
      <c r="J79" s="9"/>
    </row>
    <row r="80" spans="2:10" x14ac:dyDescent="0.25">
      <c r="B80" s="8" t="s">
        <v>205</v>
      </c>
      <c r="C80" t="s">
        <v>206</v>
      </c>
      <c r="D80" s="9">
        <v>165.29840582704554</v>
      </c>
      <c r="E80" s="9">
        <v>48.045133214114585</v>
      </c>
      <c r="F80" s="9">
        <v>34.77766471428054</v>
      </c>
      <c r="G80" s="9">
        <v>6.6110336592854608</v>
      </c>
      <c r="H80" s="9">
        <v>0</v>
      </c>
      <c r="I80" s="9">
        <v>254.73</v>
      </c>
      <c r="J80" s="9"/>
    </row>
    <row r="81" spans="2:10" x14ac:dyDescent="0.25">
      <c r="B81" s="8" t="s">
        <v>207</v>
      </c>
      <c r="C81" t="s">
        <v>208</v>
      </c>
      <c r="D81" s="9">
        <v>211.37229841357623</v>
      </c>
      <c r="E81" s="9">
        <v>54.349887616969845</v>
      </c>
      <c r="F81" s="9">
        <v>34.77766471428054</v>
      </c>
      <c r="G81" s="9">
        <v>9.382125612279367</v>
      </c>
      <c r="H81" s="9">
        <v>0</v>
      </c>
      <c r="I81" s="9">
        <v>309.88</v>
      </c>
      <c r="J81" s="9"/>
    </row>
    <row r="82" spans="2:10" x14ac:dyDescent="0.25">
      <c r="B82" s="8" t="s">
        <v>209</v>
      </c>
      <c r="C82" t="s">
        <v>210</v>
      </c>
      <c r="D82" s="9">
        <v>237.23317802448389</v>
      </c>
      <c r="E82" s="9">
        <v>56.005948461474624</v>
      </c>
      <c r="F82" s="9">
        <v>45.543679499136807</v>
      </c>
      <c r="G82" s="9">
        <v>9.4299639948231739</v>
      </c>
      <c r="H82" s="9">
        <v>0</v>
      </c>
      <c r="I82" s="9">
        <v>348.21</v>
      </c>
      <c r="J82" s="9"/>
    </row>
    <row r="83" spans="2:10" x14ac:dyDescent="0.25">
      <c r="B83" s="8"/>
      <c r="D83" s="9"/>
      <c r="E83" s="9"/>
      <c r="F83" s="9"/>
      <c r="G83" s="9"/>
      <c r="H83" s="9"/>
      <c r="I83" s="9"/>
      <c r="J83" s="9"/>
    </row>
    <row r="84" spans="2:10" x14ac:dyDescent="0.25">
      <c r="B84" s="8" t="s">
        <v>211</v>
      </c>
      <c r="C84" t="s">
        <v>212</v>
      </c>
      <c r="D84" s="9">
        <v>99.45885450058222</v>
      </c>
      <c r="E84" s="9">
        <v>36.758659622489162</v>
      </c>
      <c r="F84" s="9">
        <v>27.257292288510477</v>
      </c>
      <c r="G84" s="9">
        <v>2.8106789808938188</v>
      </c>
      <c r="H84" s="9">
        <v>0</v>
      </c>
      <c r="I84" s="9">
        <v>166.29</v>
      </c>
      <c r="J84" s="9"/>
    </row>
    <row r="85" spans="2:10" x14ac:dyDescent="0.25">
      <c r="B85" s="8" t="s">
        <v>213</v>
      </c>
      <c r="C85" t="s">
        <v>214</v>
      </c>
      <c r="D85" s="9">
        <v>135.45044157424863</v>
      </c>
      <c r="E85" s="9">
        <v>42.360277192639536</v>
      </c>
      <c r="F85" s="9">
        <v>27.257292288510477</v>
      </c>
      <c r="G85" s="9">
        <v>2.8106789808938188</v>
      </c>
      <c r="H85" s="9">
        <v>0</v>
      </c>
      <c r="I85" s="9">
        <v>207.88</v>
      </c>
      <c r="J85" s="9"/>
    </row>
    <row r="86" spans="2:10" x14ac:dyDescent="0.25">
      <c r="B86" s="8" t="s">
        <v>215</v>
      </c>
      <c r="C86" t="s">
        <v>216</v>
      </c>
      <c r="D86" s="9">
        <v>177.62461172604009</v>
      </c>
      <c r="E86" s="9">
        <v>47.615461301372505</v>
      </c>
      <c r="F86" s="9">
        <v>29.464710957369601</v>
      </c>
      <c r="G86" s="9">
        <v>9.5668650758122951</v>
      </c>
      <c r="H86" s="9">
        <v>0</v>
      </c>
      <c r="I86" s="9">
        <v>264.27</v>
      </c>
      <c r="J86" s="9"/>
    </row>
    <row r="87" spans="2:10" x14ac:dyDescent="0.25">
      <c r="B87" s="8" t="s">
        <v>217</v>
      </c>
      <c r="C87" t="s">
        <v>218</v>
      </c>
      <c r="D87" s="9">
        <v>147.56297842404501</v>
      </c>
      <c r="E87" s="9">
        <v>44.848705956291909</v>
      </c>
      <c r="F87" s="9">
        <v>29.464710957369601</v>
      </c>
      <c r="G87" s="9">
        <v>6.8089687987850267</v>
      </c>
      <c r="H87" s="9">
        <v>0</v>
      </c>
      <c r="I87" s="9">
        <v>228.69</v>
      </c>
      <c r="J87" s="9"/>
    </row>
    <row r="88" spans="2:10" x14ac:dyDescent="0.25">
      <c r="B88" s="8" t="s">
        <v>219</v>
      </c>
      <c r="C88" t="s">
        <v>220</v>
      </c>
      <c r="D88" s="9">
        <v>229.33434784154858</v>
      </c>
      <c r="E88" s="9">
        <v>55.950199760151563</v>
      </c>
      <c r="F88" s="9">
        <v>29.464710957369601</v>
      </c>
      <c r="G88" s="9">
        <v>9.5668650758122951</v>
      </c>
      <c r="H88" s="9">
        <v>0</v>
      </c>
      <c r="I88" s="9">
        <v>324.32</v>
      </c>
      <c r="J88" s="9"/>
    </row>
    <row r="89" spans="2:10" x14ac:dyDescent="0.25">
      <c r="B89" s="8" t="s">
        <v>221</v>
      </c>
      <c r="C89" t="s">
        <v>222</v>
      </c>
      <c r="D89" s="9">
        <v>210.9578022916879</v>
      </c>
      <c r="E89" s="9">
        <v>52.703782691292346</v>
      </c>
      <c r="F89" s="9">
        <v>38.099613397318535</v>
      </c>
      <c r="G89" s="9">
        <v>9.5668650758122951</v>
      </c>
      <c r="H89" s="9">
        <v>0</v>
      </c>
      <c r="I89" s="9">
        <v>311.33</v>
      </c>
      <c r="J89" s="9"/>
    </row>
    <row r="90" spans="2:10" x14ac:dyDescent="0.25">
      <c r="B90" s="8"/>
      <c r="D90" s="9"/>
      <c r="E90" s="9"/>
      <c r="F90" s="9"/>
      <c r="G90" s="9"/>
      <c r="H90" s="9"/>
      <c r="I90" s="9"/>
      <c r="J90" s="9"/>
    </row>
    <row r="91" spans="2:10" x14ac:dyDescent="0.25">
      <c r="B91" s="8" t="s">
        <v>223</v>
      </c>
      <c r="C91" t="s">
        <v>224</v>
      </c>
      <c r="D91" s="9">
        <v>130.63219948998929</v>
      </c>
      <c r="E91" s="9">
        <v>45.108654674375479</v>
      </c>
      <c r="F91" s="9">
        <v>35.556753656230818</v>
      </c>
      <c r="G91" s="9">
        <v>4.0642681977243953</v>
      </c>
      <c r="H91" s="9">
        <v>0</v>
      </c>
      <c r="I91" s="9">
        <v>215.36</v>
      </c>
      <c r="J91" s="9"/>
    </row>
    <row r="92" spans="2:10" x14ac:dyDescent="0.25">
      <c r="B92" s="8" t="s">
        <v>225</v>
      </c>
      <c r="C92" t="s">
        <v>226</v>
      </c>
      <c r="D92" s="9">
        <v>163.72240396941871</v>
      </c>
      <c r="E92" s="9">
        <v>50.580576287731127</v>
      </c>
      <c r="F92" s="9">
        <v>35.556753656230818</v>
      </c>
      <c r="G92" s="9">
        <v>4.0642681977243953</v>
      </c>
      <c r="H92" s="9">
        <v>0</v>
      </c>
      <c r="I92" s="9">
        <v>253.92</v>
      </c>
      <c r="J92" s="9"/>
    </row>
    <row r="93" spans="2:10" x14ac:dyDescent="0.25">
      <c r="B93" s="8" t="s">
        <v>227</v>
      </c>
      <c r="C93" t="s">
        <v>228</v>
      </c>
      <c r="D93" s="9">
        <v>218.86971030322638</v>
      </c>
      <c r="E93" s="9">
        <v>59.508676391907755</v>
      </c>
      <c r="F93" s="9">
        <v>39.343991568489116</v>
      </c>
      <c r="G93" s="9">
        <v>10.477366717510293</v>
      </c>
      <c r="H93" s="9">
        <v>0</v>
      </c>
      <c r="I93" s="9">
        <v>328.2</v>
      </c>
      <c r="J93" s="9"/>
    </row>
    <row r="94" spans="2:10" x14ac:dyDescent="0.25">
      <c r="B94" s="8" t="s">
        <v>229</v>
      </c>
      <c r="C94" t="s">
        <v>230</v>
      </c>
      <c r="D94" s="9">
        <v>190.82222933381027</v>
      </c>
      <c r="E94" s="9">
        <v>55.975763981469072</v>
      </c>
      <c r="F94" s="9">
        <v>39.343991568489116</v>
      </c>
      <c r="G94" s="9">
        <v>7.7722531443495733</v>
      </c>
      <c r="H94" s="9">
        <v>0</v>
      </c>
      <c r="I94" s="9">
        <v>293.91000000000003</v>
      </c>
      <c r="J94" s="9"/>
    </row>
    <row r="95" spans="2:10" x14ac:dyDescent="0.25">
      <c r="B95" s="8" t="s">
        <v>231</v>
      </c>
      <c r="C95" t="s">
        <v>232</v>
      </c>
      <c r="D95" s="9">
        <v>289.98770725948981</v>
      </c>
      <c r="E95" s="9">
        <v>73.129939291630606</v>
      </c>
      <c r="F95" s="9">
        <v>39.343991568489116</v>
      </c>
      <c r="G95" s="9">
        <v>10.477366717510293</v>
      </c>
      <c r="H95" s="9">
        <v>0</v>
      </c>
      <c r="I95" s="9">
        <v>412.94</v>
      </c>
      <c r="J95" s="9"/>
    </row>
    <row r="96" spans="2:10" x14ac:dyDescent="0.25">
      <c r="B96" s="8" t="s">
        <v>233</v>
      </c>
      <c r="C96" t="s">
        <v>234</v>
      </c>
      <c r="D96" s="9">
        <v>272.17268888279051</v>
      </c>
      <c r="E96" s="9">
        <v>68.751891349065303</v>
      </c>
      <c r="F96" s="9">
        <v>50.078105879804085</v>
      </c>
      <c r="G96" s="9">
        <v>10.477366717510293</v>
      </c>
      <c r="H96" s="9">
        <v>0</v>
      </c>
      <c r="I96" s="9">
        <v>401.48</v>
      </c>
      <c r="J96" s="9"/>
    </row>
    <row r="97" spans="1:10" x14ac:dyDescent="0.25">
      <c r="B97" s="8"/>
      <c r="D97" s="9"/>
      <c r="E97" s="9"/>
      <c r="F97" s="9"/>
      <c r="G97" s="9"/>
      <c r="H97" s="9"/>
      <c r="I97" s="9"/>
      <c r="J97" s="9"/>
    </row>
    <row r="98" spans="1:10" x14ac:dyDescent="0.25">
      <c r="B98" s="8" t="s">
        <v>235</v>
      </c>
      <c r="C98" t="s">
        <v>236</v>
      </c>
      <c r="D98" s="9">
        <v>164.58723193000083</v>
      </c>
      <c r="E98" s="9">
        <v>47.479718491538726</v>
      </c>
      <c r="F98" s="9">
        <v>35.556753656230818</v>
      </c>
      <c r="G98" s="9">
        <v>4.0642681977243953</v>
      </c>
      <c r="H98" s="9">
        <v>0</v>
      </c>
      <c r="I98" s="9">
        <v>251.69</v>
      </c>
      <c r="J98" s="9"/>
    </row>
    <row r="99" spans="1:10" x14ac:dyDescent="0.25">
      <c r="B99" s="8" t="s">
        <v>237</v>
      </c>
      <c r="C99" t="s">
        <v>238</v>
      </c>
      <c r="D99" s="9">
        <v>207.55859445386301</v>
      </c>
      <c r="E99" s="9">
        <v>54.643090837201072</v>
      </c>
      <c r="F99" s="9">
        <v>35.556753656230818</v>
      </c>
      <c r="G99" s="9">
        <v>4.0642681977243953</v>
      </c>
      <c r="H99" s="9">
        <v>0</v>
      </c>
      <c r="I99" s="9">
        <v>301.82</v>
      </c>
      <c r="J99" s="9"/>
    </row>
    <row r="100" spans="1:10" x14ac:dyDescent="0.25">
      <c r="B100" s="8" t="s">
        <v>239</v>
      </c>
      <c r="C100" t="s">
        <v>240</v>
      </c>
      <c r="D100" s="9">
        <v>274.86323658811762</v>
      </c>
      <c r="E100" s="9">
        <v>65.080250317325522</v>
      </c>
      <c r="F100" s="9">
        <v>46.258405928297847</v>
      </c>
      <c r="G100" s="9">
        <v>7.7722531443495733</v>
      </c>
      <c r="H100" s="9">
        <v>0</v>
      </c>
      <c r="I100" s="9">
        <v>393.97</v>
      </c>
      <c r="J100" s="9"/>
    </row>
    <row r="101" spans="1:10" x14ac:dyDescent="0.25">
      <c r="A101" s="7"/>
      <c r="B101" s="8" t="s">
        <v>241</v>
      </c>
      <c r="C101" t="s">
        <v>242</v>
      </c>
      <c r="D101" s="9">
        <v>330.32863479358997</v>
      </c>
      <c r="E101" s="9">
        <v>68.418429514075029</v>
      </c>
      <c r="F101" s="9">
        <v>46.258405928297847</v>
      </c>
      <c r="G101" s="9">
        <v>7.7722531443495733</v>
      </c>
      <c r="H101" s="9">
        <v>0</v>
      </c>
      <c r="I101" s="9">
        <v>452.78</v>
      </c>
      <c r="J101" s="9"/>
    </row>
    <row r="102" spans="1:10" x14ac:dyDescent="0.25">
      <c r="B102" s="8" t="s">
        <v>243</v>
      </c>
      <c r="C102" t="s">
        <v>244</v>
      </c>
      <c r="D102" s="9">
        <v>310.3246776495256</v>
      </c>
      <c r="E102" s="9">
        <v>68.044351788602668</v>
      </c>
      <c r="F102" s="9">
        <v>46.258405928297847</v>
      </c>
      <c r="G102" s="9">
        <v>7.7722531443495733</v>
      </c>
      <c r="H102" s="9">
        <v>0</v>
      </c>
      <c r="I102" s="9">
        <v>432.4</v>
      </c>
      <c r="J102" s="9"/>
    </row>
    <row r="103" spans="1:10" x14ac:dyDescent="0.25">
      <c r="B103" s="8"/>
      <c r="D103" s="9"/>
      <c r="E103" s="9"/>
      <c r="F103" s="9"/>
      <c r="G103" s="9"/>
      <c r="H103" s="9"/>
      <c r="I103" s="9"/>
      <c r="J103" s="9"/>
    </row>
    <row r="104" spans="1:10" x14ac:dyDescent="0.25">
      <c r="B104" s="8" t="s">
        <v>245</v>
      </c>
      <c r="C104" t="s">
        <v>246</v>
      </c>
      <c r="D104" s="9">
        <v>340.44932699845015</v>
      </c>
      <c r="E104" s="9">
        <v>112.30622026113734</v>
      </c>
      <c r="F104" s="9">
        <v>46.258405928297847</v>
      </c>
      <c r="G104" s="9">
        <v>10.477366717510293</v>
      </c>
      <c r="H104" s="9">
        <v>0</v>
      </c>
      <c r="I104" s="9">
        <v>509.49</v>
      </c>
      <c r="J104" s="9"/>
    </row>
    <row r="105" spans="1:10" x14ac:dyDescent="0.25">
      <c r="B105" s="8"/>
      <c r="D105" s="9"/>
      <c r="E105" s="9"/>
      <c r="F105" s="9"/>
      <c r="G105" s="9"/>
      <c r="H105" s="9"/>
      <c r="I105" s="9"/>
      <c r="J105" s="9"/>
    </row>
    <row r="106" spans="1:10" x14ac:dyDescent="0.25">
      <c r="B106" s="8" t="s">
        <v>247</v>
      </c>
      <c r="C106" t="s">
        <v>248</v>
      </c>
      <c r="D106" s="9">
        <v>73.038499416380759</v>
      </c>
      <c r="E106" s="9">
        <v>32.844058739291398</v>
      </c>
      <c r="F106" s="9">
        <v>27.268112968259786</v>
      </c>
      <c r="G106" s="9">
        <v>3.1522904818679338</v>
      </c>
      <c r="H106" s="9">
        <v>0</v>
      </c>
      <c r="I106" s="9">
        <v>136.30000000000001</v>
      </c>
      <c r="J106" s="9"/>
    </row>
    <row r="107" spans="1:10" x14ac:dyDescent="0.25">
      <c r="B107" s="8" t="s">
        <v>249</v>
      </c>
      <c r="C107" t="s">
        <v>250</v>
      </c>
      <c r="D107" s="9">
        <v>106.7175599137442</v>
      </c>
      <c r="E107" s="9">
        <v>36.119054976753716</v>
      </c>
      <c r="F107" s="9">
        <v>27.268112968259786</v>
      </c>
      <c r="G107" s="9">
        <v>3.1522904818679338</v>
      </c>
      <c r="H107" s="9">
        <v>0</v>
      </c>
      <c r="I107" s="9">
        <v>173.26</v>
      </c>
      <c r="J107" s="9"/>
    </row>
    <row r="108" spans="1:10" x14ac:dyDescent="0.25">
      <c r="B108" s="8" t="s">
        <v>251</v>
      </c>
      <c r="C108" t="s">
        <v>252</v>
      </c>
      <c r="D108" s="9">
        <v>119.06598976564914</v>
      </c>
      <c r="E108" s="9">
        <v>39.944954706283774</v>
      </c>
      <c r="F108" s="9">
        <v>35.567574335980119</v>
      </c>
      <c r="G108" s="9">
        <v>4.8809240334974664</v>
      </c>
      <c r="H108" s="9">
        <v>0</v>
      </c>
      <c r="I108" s="9">
        <v>199.46</v>
      </c>
      <c r="J108" s="9"/>
    </row>
    <row r="109" spans="1:10" x14ac:dyDescent="0.25">
      <c r="B109" s="8" t="s">
        <v>253</v>
      </c>
      <c r="C109" t="s">
        <v>254</v>
      </c>
      <c r="D109" s="9">
        <v>147.03988902572382</v>
      </c>
      <c r="E109" s="9">
        <v>43.355098163322197</v>
      </c>
      <c r="F109" s="9">
        <v>35.567574335980119</v>
      </c>
      <c r="G109" s="9">
        <v>4.8809240334974664</v>
      </c>
      <c r="H109" s="9">
        <v>0</v>
      </c>
      <c r="I109" s="9">
        <v>230.84</v>
      </c>
      <c r="J109" s="9"/>
    </row>
    <row r="110" spans="1:10" x14ac:dyDescent="0.25">
      <c r="B110" s="8" t="s">
        <v>255</v>
      </c>
      <c r="C110" t="s">
        <v>256</v>
      </c>
      <c r="D110" s="9">
        <v>78.878044784484644</v>
      </c>
      <c r="E110" s="9">
        <v>34.352148868230387</v>
      </c>
      <c r="F110" s="9">
        <v>27.268112968259786</v>
      </c>
      <c r="G110" s="9">
        <v>3.1522904818679338</v>
      </c>
      <c r="H110" s="9">
        <v>0</v>
      </c>
      <c r="I110" s="9">
        <v>143.65</v>
      </c>
      <c r="J110" s="9"/>
    </row>
    <row r="111" spans="1:10" x14ac:dyDescent="0.25">
      <c r="B111" s="8" t="s">
        <v>257</v>
      </c>
      <c r="C111" t="s">
        <v>258</v>
      </c>
      <c r="D111" s="9">
        <v>134.96324830390554</v>
      </c>
      <c r="E111" s="9">
        <v>40.912331618432972</v>
      </c>
      <c r="F111" s="9">
        <v>27.268112968259786</v>
      </c>
      <c r="G111" s="9">
        <v>3.1522904818679338</v>
      </c>
      <c r="H111" s="9">
        <v>0</v>
      </c>
      <c r="I111" s="9">
        <v>206.3</v>
      </c>
      <c r="J111" s="9"/>
    </row>
    <row r="112" spans="1:10" x14ac:dyDescent="0.25">
      <c r="B112" s="8" t="s">
        <v>259</v>
      </c>
      <c r="C112" t="s">
        <v>260</v>
      </c>
      <c r="D112" s="9">
        <v>128.09359280989483</v>
      </c>
      <c r="E112" s="9">
        <v>42.180855644126758</v>
      </c>
      <c r="F112" s="9">
        <v>27.029496448068361</v>
      </c>
      <c r="G112" s="9">
        <v>8.5311819549333521</v>
      </c>
      <c r="H112" s="9">
        <v>0</v>
      </c>
      <c r="I112" s="9">
        <v>205.84</v>
      </c>
      <c r="J112" s="9"/>
    </row>
    <row r="113" spans="2:10" x14ac:dyDescent="0.25">
      <c r="B113" s="8" t="s">
        <v>261</v>
      </c>
      <c r="C113" t="s">
        <v>262</v>
      </c>
      <c r="D113" s="9">
        <v>198.78783199513657</v>
      </c>
      <c r="E113" s="9">
        <v>50.691330271400318</v>
      </c>
      <c r="F113" s="9">
        <v>32.72145477905844</v>
      </c>
      <c r="G113" s="9">
        <v>8.5197204025488524</v>
      </c>
      <c r="H113" s="9">
        <v>0</v>
      </c>
      <c r="I113" s="9">
        <v>290.72000000000003</v>
      </c>
      <c r="J113" s="9"/>
    </row>
    <row r="114" spans="2:10" x14ac:dyDescent="0.25">
      <c r="B114" s="8" t="s">
        <v>263</v>
      </c>
      <c r="C114" t="s">
        <v>264</v>
      </c>
      <c r="D114" s="9">
        <v>219.3345617714248</v>
      </c>
      <c r="E114" s="9">
        <v>52.815511877391209</v>
      </c>
      <c r="F114" s="9">
        <v>32.710634099309125</v>
      </c>
      <c r="G114" s="9">
        <v>8.5080008007406782</v>
      </c>
      <c r="H114" s="9">
        <v>0</v>
      </c>
      <c r="I114" s="9">
        <v>313.37</v>
      </c>
      <c r="J114" s="9"/>
    </row>
    <row r="115" spans="2:10" x14ac:dyDescent="0.25">
      <c r="B115" s="8"/>
      <c r="D115" s="9"/>
      <c r="E115" s="9"/>
      <c r="F115" s="9"/>
      <c r="G115" s="9"/>
      <c r="H115" s="9"/>
      <c r="I115" s="9"/>
      <c r="J115" s="9"/>
    </row>
    <row r="116" spans="2:10" x14ac:dyDescent="0.25">
      <c r="B116" s="8" t="s">
        <v>265</v>
      </c>
      <c r="C116" t="s">
        <v>266</v>
      </c>
      <c r="D116" s="9">
        <v>124.68934312905706</v>
      </c>
      <c r="E116" s="9">
        <v>42.775578183969884</v>
      </c>
      <c r="F116" s="9">
        <v>35.567574335980119</v>
      </c>
      <c r="G116" s="9">
        <v>4.8809240334974664</v>
      </c>
      <c r="H116" s="9">
        <v>0</v>
      </c>
      <c r="I116" s="9">
        <v>207.91</v>
      </c>
      <c r="J116" s="9"/>
    </row>
    <row r="117" spans="2:10" x14ac:dyDescent="0.25">
      <c r="B117" s="8" t="s">
        <v>267</v>
      </c>
      <c r="C117" t="s">
        <v>268</v>
      </c>
      <c r="D117" s="9">
        <v>176.23837540151754</v>
      </c>
      <c r="E117" s="9">
        <v>45.278806020805938</v>
      </c>
      <c r="F117" s="9">
        <v>35.567574335980119</v>
      </c>
      <c r="G117" s="9">
        <v>4.8809240334974664</v>
      </c>
      <c r="H117" s="9">
        <v>0</v>
      </c>
      <c r="I117" s="9">
        <v>261.97000000000003</v>
      </c>
      <c r="J117" s="9"/>
    </row>
    <row r="118" spans="2:10" x14ac:dyDescent="0.25">
      <c r="B118" s="8" t="s">
        <v>269</v>
      </c>
      <c r="C118" t="s">
        <v>270</v>
      </c>
      <c r="D118" s="9">
        <v>176.78014592292305</v>
      </c>
      <c r="E118" s="9">
        <v>48.101497720749983</v>
      </c>
      <c r="F118" s="9">
        <v>36.919597738937185</v>
      </c>
      <c r="G118" s="9">
        <v>9.4416835966313482</v>
      </c>
      <c r="H118" s="9">
        <v>0</v>
      </c>
      <c r="I118" s="9">
        <v>271.24</v>
      </c>
      <c r="J118" s="9"/>
    </row>
    <row r="119" spans="2:10" x14ac:dyDescent="0.25">
      <c r="B119" s="8" t="s">
        <v>271</v>
      </c>
      <c r="C119" t="s">
        <v>272</v>
      </c>
      <c r="D119" s="9">
        <v>236.2548080087962</v>
      </c>
      <c r="E119" s="9">
        <v>53.99406936206536</v>
      </c>
      <c r="F119" s="9">
        <v>44.699947261543983</v>
      </c>
      <c r="G119" s="9">
        <v>9.4302220442468503</v>
      </c>
      <c r="H119" s="9">
        <v>0</v>
      </c>
      <c r="I119" s="9">
        <v>344.38</v>
      </c>
      <c r="J119" s="9"/>
    </row>
    <row r="120" spans="2:10" x14ac:dyDescent="0.25">
      <c r="B120" s="8" t="s">
        <v>273</v>
      </c>
      <c r="C120" t="s">
        <v>274</v>
      </c>
      <c r="D120" s="9">
        <v>256.32915019667649</v>
      </c>
      <c r="E120" s="9">
        <v>55.656836097834727</v>
      </c>
      <c r="F120" s="9">
        <v>44.689126581794675</v>
      </c>
      <c r="G120" s="9">
        <v>9.4185024424386778</v>
      </c>
      <c r="H120" s="9">
        <v>0</v>
      </c>
      <c r="I120" s="9">
        <v>366.09</v>
      </c>
      <c r="J120" s="9"/>
    </row>
    <row r="121" spans="2:10" x14ac:dyDescent="0.25">
      <c r="B121" s="8"/>
      <c r="D121" s="9"/>
      <c r="E121" s="9"/>
      <c r="F121" s="9"/>
      <c r="G121" s="9"/>
      <c r="H121" s="9"/>
      <c r="I121" s="9"/>
      <c r="J121" s="9"/>
    </row>
    <row r="122" spans="2:10" x14ac:dyDescent="0.25">
      <c r="B122" s="8" t="s">
        <v>275</v>
      </c>
      <c r="C122" t="s">
        <v>276</v>
      </c>
      <c r="D122" s="9">
        <v>97.014608808610348</v>
      </c>
      <c r="E122" s="9">
        <v>37.245841947384882</v>
      </c>
      <c r="F122" s="9">
        <v>27.257292288510477</v>
      </c>
      <c r="G122" s="9">
        <v>3.7871590024250055</v>
      </c>
      <c r="H122" s="9">
        <v>0</v>
      </c>
      <c r="I122" s="9">
        <v>165.3</v>
      </c>
      <c r="J122" s="9"/>
    </row>
    <row r="123" spans="2:10" x14ac:dyDescent="0.25">
      <c r="B123" s="8" t="s">
        <v>277</v>
      </c>
      <c r="C123" t="s">
        <v>278</v>
      </c>
      <c r="D123" s="9">
        <v>161.98144652790535</v>
      </c>
      <c r="E123" s="9">
        <v>46.689402823140206</v>
      </c>
      <c r="F123" s="9">
        <v>27.257292288510477</v>
      </c>
      <c r="G123" s="9">
        <v>3.7871590024250055</v>
      </c>
      <c r="H123" s="9">
        <v>0</v>
      </c>
      <c r="I123" s="9">
        <v>239.72</v>
      </c>
      <c r="J123" s="9"/>
    </row>
    <row r="124" spans="2:10" x14ac:dyDescent="0.25">
      <c r="B124" s="8" t="s">
        <v>279</v>
      </c>
      <c r="C124" t="s">
        <v>280</v>
      </c>
      <c r="D124" s="9">
        <v>163.94791605104209</v>
      </c>
      <c r="E124" s="9">
        <v>47.836922768008598</v>
      </c>
      <c r="F124" s="9">
        <v>31.563922828735635</v>
      </c>
      <c r="G124" s="9">
        <v>9.5668650758122951</v>
      </c>
      <c r="H124" s="9">
        <v>0</v>
      </c>
      <c r="I124" s="9">
        <v>252.92</v>
      </c>
      <c r="J124" s="9"/>
    </row>
    <row r="125" spans="2:10" x14ac:dyDescent="0.25">
      <c r="B125" s="8" t="s">
        <v>281</v>
      </c>
      <c r="C125" t="s">
        <v>282</v>
      </c>
      <c r="D125" s="9">
        <v>234.38685202324041</v>
      </c>
      <c r="E125" s="9">
        <v>57.907686263540668</v>
      </c>
      <c r="F125" s="9">
        <v>37.255600376872394</v>
      </c>
      <c r="G125" s="9">
        <v>9.5668650758122951</v>
      </c>
      <c r="H125" s="9">
        <v>0</v>
      </c>
      <c r="I125" s="9">
        <v>339.12</v>
      </c>
      <c r="J125" s="9"/>
    </row>
    <row r="126" spans="2:10" x14ac:dyDescent="0.25">
      <c r="B126" s="8" t="s">
        <v>283</v>
      </c>
      <c r="C126" t="s">
        <v>284</v>
      </c>
      <c r="D126" s="9">
        <v>264.26023597060157</v>
      </c>
      <c r="E126" s="9">
        <v>62.490860956912655</v>
      </c>
      <c r="F126" s="9">
        <v>37.255600376872394</v>
      </c>
      <c r="G126" s="9">
        <v>9.5668650758122951</v>
      </c>
      <c r="H126" s="9">
        <v>0</v>
      </c>
      <c r="I126" s="9">
        <v>373.57</v>
      </c>
      <c r="J126" s="9"/>
    </row>
    <row r="127" spans="2:10" x14ac:dyDescent="0.25">
      <c r="B127" s="8"/>
      <c r="D127" s="9"/>
      <c r="E127" s="9"/>
      <c r="F127" s="9"/>
      <c r="G127" s="9"/>
      <c r="H127" s="9"/>
      <c r="I127" s="9"/>
      <c r="J127" s="9"/>
    </row>
    <row r="128" spans="2:10" x14ac:dyDescent="0.25">
      <c r="B128" s="8" t="s">
        <v>285</v>
      </c>
      <c r="C128" t="s">
        <v>286</v>
      </c>
      <c r="D128" s="9">
        <v>138.50383652969552</v>
      </c>
      <c r="E128" s="9">
        <v>50.407035425494165</v>
      </c>
      <c r="F128" s="9">
        <v>35.556753656230818</v>
      </c>
      <c r="G128" s="9">
        <v>5.5289882300211755</v>
      </c>
      <c r="H128" s="9">
        <v>0</v>
      </c>
      <c r="I128" s="9">
        <v>230</v>
      </c>
      <c r="J128" s="9"/>
    </row>
    <row r="129" spans="2:10" x14ac:dyDescent="0.25">
      <c r="B129" s="8" t="s">
        <v>287</v>
      </c>
      <c r="C129" t="s">
        <v>288</v>
      </c>
      <c r="D129" s="9">
        <v>195.98971894506334</v>
      </c>
      <c r="E129" s="9">
        <v>57.417505938156594</v>
      </c>
      <c r="F129" s="9">
        <v>35.556753656230818</v>
      </c>
      <c r="G129" s="9">
        <v>5.5289882300211755</v>
      </c>
      <c r="H129" s="9">
        <v>0</v>
      </c>
      <c r="I129" s="9">
        <v>294.49</v>
      </c>
      <c r="J129" s="9"/>
    </row>
    <row r="130" spans="2:10" x14ac:dyDescent="0.25">
      <c r="B130" s="8" t="s">
        <v>289</v>
      </c>
      <c r="C130" t="s">
        <v>290</v>
      </c>
      <c r="D130" s="9">
        <v>203.88414865861597</v>
      </c>
      <c r="E130" s="9">
        <v>61.647555773700006</v>
      </c>
      <c r="F130" s="9">
        <v>41.443203439855147</v>
      </c>
      <c r="G130" s="9">
        <v>10.477366717510293</v>
      </c>
      <c r="H130" s="9">
        <v>0</v>
      </c>
      <c r="I130" s="9">
        <v>317.45</v>
      </c>
      <c r="J130" s="9"/>
    </row>
    <row r="131" spans="2:10" x14ac:dyDescent="0.25">
      <c r="B131" s="8" t="s">
        <v>291</v>
      </c>
      <c r="C131" t="s">
        <v>292</v>
      </c>
      <c r="D131" s="9">
        <v>265.28636847893216</v>
      </c>
      <c r="E131" s="9">
        <v>68.264920061424448</v>
      </c>
      <c r="F131" s="9">
        <v>49.234092859357958</v>
      </c>
      <c r="G131" s="9">
        <v>10.477366717510293</v>
      </c>
      <c r="H131" s="9">
        <v>0</v>
      </c>
      <c r="I131" s="9">
        <v>393.26</v>
      </c>
      <c r="J131" s="9"/>
    </row>
    <row r="132" spans="2:10" x14ac:dyDescent="0.25">
      <c r="B132" s="8" t="s">
        <v>293</v>
      </c>
      <c r="C132" t="s">
        <v>294</v>
      </c>
      <c r="D132" s="9">
        <v>279.68130803404773</v>
      </c>
      <c r="E132" s="9">
        <v>66.583356119907776</v>
      </c>
      <c r="F132" s="9">
        <v>49.234092859357958</v>
      </c>
      <c r="G132" s="9">
        <v>10.477366717510293</v>
      </c>
      <c r="H132" s="9">
        <v>0</v>
      </c>
      <c r="I132" s="9">
        <v>405.98</v>
      </c>
      <c r="J132" s="9"/>
    </row>
    <row r="133" spans="2:10" x14ac:dyDescent="0.25">
      <c r="B133" s="8"/>
      <c r="D133" s="9"/>
      <c r="E133" s="9"/>
      <c r="F133" s="9"/>
      <c r="G133" s="9"/>
      <c r="H133" s="9"/>
      <c r="I133" s="9"/>
      <c r="J133" s="9"/>
    </row>
    <row r="134" spans="2:10" x14ac:dyDescent="0.25">
      <c r="B134" s="8" t="s">
        <v>295</v>
      </c>
      <c r="C134" t="s">
        <v>296</v>
      </c>
      <c r="D134" s="9">
        <v>125.09757422901096</v>
      </c>
      <c r="E134" s="9">
        <v>34.665930322147304</v>
      </c>
      <c r="F134" s="9">
        <v>27.257292288510477</v>
      </c>
      <c r="G134" s="9">
        <v>7.9569926078825022</v>
      </c>
      <c r="H134" s="9">
        <v>0</v>
      </c>
      <c r="I134" s="9">
        <v>194.98</v>
      </c>
      <c r="J134" s="9"/>
    </row>
    <row r="135" spans="2:10" x14ac:dyDescent="0.25">
      <c r="B135" s="8" t="s">
        <v>297</v>
      </c>
      <c r="C135" t="s">
        <v>298</v>
      </c>
      <c r="D135" s="9">
        <v>260.69109765518147</v>
      </c>
      <c r="E135" s="9">
        <v>63.839675875505499</v>
      </c>
      <c r="F135" s="9">
        <v>27.257292288510477</v>
      </c>
      <c r="G135" s="9">
        <v>7.9569926078825022</v>
      </c>
      <c r="H135" s="9">
        <v>0</v>
      </c>
      <c r="I135" s="9">
        <v>359.75</v>
      </c>
      <c r="J135" s="9"/>
    </row>
    <row r="136" spans="2:10" x14ac:dyDescent="0.25">
      <c r="B136" s="8" t="s">
        <v>299</v>
      </c>
      <c r="C136" t="s">
        <v>300</v>
      </c>
      <c r="D136" s="9">
        <v>297.2936357318319</v>
      </c>
      <c r="E136" s="9">
        <v>74.576585858983094</v>
      </c>
      <c r="F136" s="9">
        <v>25.590626824263516</v>
      </c>
      <c r="G136" s="9">
        <v>7.9684541602670009</v>
      </c>
      <c r="H136" s="9">
        <v>0</v>
      </c>
      <c r="I136" s="9">
        <v>405.43</v>
      </c>
      <c r="J136" s="9"/>
    </row>
    <row r="137" spans="2:10" x14ac:dyDescent="0.25">
      <c r="B137" s="8" t="s">
        <v>301</v>
      </c>
      <c r="C137" t="s">
        <v>302</v>
      </c>
      <c r="D137" s="9">
        <v>148.01239908385429</v>
      </c>
      <c r="E137" s="9">
        <v>51.329649268890897</v>
      </c>
      <c r="F137" s="9">
        <v>27.257292288510477</v>
      </c>
      <c r="G137" s="9">
        <v>7.9569926078825022</v>
      </c>
      <c r="H137" s="9">
        <v>0</v>
      </c>
      <c r="I137" s="9">
        <v>234.56</v>
      </c>
      <c r="J137" s="9"/>
    </row>
    <row r="138" spans="2:10" x14ac:dyDescent="0.25">
      <c r="B138" s="8"/>
      <c r="D138" s="9"/>
      <c r="E138" s="9"/>
      <c r="F138" s="9"/>
      <c r="G138" s="9"/>
      <c r="H138" s="9"/>
      <c r="I138" s="9"/>
      <c r="J138" s="9"/>
    </row>
    <row r="139" spans="2:10" x14ac:dyDescent="0.25">
      <c r="B139" s="8" t="s">
        <v>303</v>
      </c>
      <c r="C139" t="s">
        <v>304</v>
      </c>
      <c r="D139" s="9">
        <v>143.7235187179827</v>
      </c>
      <c r="E139" s="9">
        <v>51.292250246663997</v>
      </c>
      <c r="F139" s="9">
        <v>35.556753656230818</v>
      </c>
      <c r="G139" s="9">
        <v>9.3161472324461805</v>
      </c>
      <c r="H139" s="9">
        <v>0</v>
      </c>
      <c r="I139" s="9">
        <v>239.89</v>
      </c>
      <c r="J139" s="9"/>
    </row>
    <row r="140" spans="2:10" x14ac:dyDescent="0.25">
      <c r="B140" s="8" t="s">
        <v>305</v>
      </c>
      <c r="C140" t="s">
        <v>306</v>
      </c>
      <c r="D140" s="9">
        <v>292.17537034258203</v>
      </c>
      <c r="E140" s="9">
        <v>80.178564603462092</v>
      </c>
      <c r="F140" s="9">
        <v>35.556753656230818</v>
      </c>
      <c r="G140" s="9">
        <v>9.3161472324461805</v>
      </c>
      <c r="H140" s="9">
        <v>0</v>
      </c>
      <c r="I140" s="9">
        <v>417.23</v>
      </c>
      <c r="J140" s="9"/>
    </row>
    <row r="141" spans="2:10" x14ac:dyDescent="0.25">
      <c r="B141" s="8" t="s">
        <v>307</v>
      </c>
      <c r="C141" t="s">
        <v>308</v>
      </c>
      <c r="D141" s="9">
        <v>314.2153480439203</v>
      </c>
      <c r="E141" s="9">
        <v>96.272354585252373</v>
      </c>
      <c r="F141" s="9">
        <v>35.480728115132337</v>
      </c>
      <c r="G141" s="9">
        <v>9.3276087848306783</v>
      </c>
      <c r="H141" s="9">
        <v>0</v>
      </c>
      <c r="I141" s="9">
        <v>455.3</v>
      </c>
      <c r="J141" s="9"/>
    </row>
    <row r="142" spans="2:10" x14ac:dyDescent="0.25">
      <c r="B142" s="8" t="s">
        <v>309</v>
      </c>
      <c r="C142" t="s">
        <v>310</v>
      </c>
      <c r="D142" s="9">
        <v>194.10871907175755</v>
      </c>
      <c r="E142" s="9">
        <v>67.565828583742316</v>
      </c>
      <c r="F142" s="9">
        <v>35.556753656230818</v>
      </c>
      <c r="G142" s="9">
        <v>9.3161472324461805</v>
      </c>
      <c r="H142" s="9">
        <v>0</v>
      </c>
      <c r="I142" s="9">
        <v>306.55</v>
      </c>
      <c r="J142" s="9"/>
    </row>
    <row r="143" spans="2:10" x14ac:dyDescent="0.25">
      <c r="B143" s="8"/>
      <c r="D143" s="9"/>
      <c r="E143" s="9"/>
      <c r="F143" s="9"/>
      <c r="G143" s="9"/>
      <c r="H143" s="9"/>
      <c r="I143" s="9"/>
      <c r="J143" s="9"/>
    </row>
    <row r="144" spans="2:10" x14ac:dyDescent="0.25">
      <c r="B144" s="8" t="s">
        <v>311</v>
      </c>
      <c r="C144" t="s">
        <v>312</v>
      </c>
      <c r="D144" s="9">
        <v>128.28609658228513</v>
      </c>
      <c r="E144" s="9">
        <v>22.094531296566267</v>
      </c>
      <c r="F144" s="9">
        <v>27.257292288510477</v>
      </c>
      <c r="G144" s="9">
        <v>9.0522337131134289</v>
      </c>
      <c r="H144" s="9">
        <v>0</v>
      </c>
      <c r="I144" s="9">
        <v>186.69</v>
      </c>
      <c r="J144" s="9"/>
    </row>
    <row r="145" spans="2:10" x14ac:dyDescent="0.25">
      <c r="B145" s="8" t="s">
        <v>313</v>
      </c>
      <c r="C145" t="s">
        <v>314</v>
      </c>
      <c r="D145" s="9">
        <v>293.96078947710055</v>
      </c>
      <c r="E145" s="9">
        <v>34.172139665680334</v>
      </c>
      <c r="F145" s="9">
        <v>27.257292288510477</v>
      </c>
      <c r="G145" s="9">
        <v>9.0522337131134289</v>
      </c>
      <c r="H145" s="9">
        <v>0</v>
      </c>
      <c r="I145" s="9">
        <v>364.44</v>
      </c>
      <c r="J145" s="9"/>
    </row>
    <row r="146" spans="2:10" x14ac:dyDescent="0.25">
      <c r="B146" s="8" t="s">
        <v>315</v>
      </c>
      <c r="C146" t="s">
        <v>316</v>
      </c>
      <c r="D146" s="9">
        <v>335.39723988098359</v>
      </c>
      <c r="E146" s="9">
        <v>41.993427937720874</v>
      </c>
      <c r="F146" s="9">
        <v>30.157234461325409</v>
      </c>
      <c r="G146" s="9">
        <v>9.0522337131134289</v>
      </c>
      <c r="H146" s="9">
        <v>0</v>
      </c>
      <c r="I146" s="9">
        <v>416.6</v>
      </c>
      <c r="J146" s="9"/>
    </row>
    <row r="147" spans="2:10" x14ac:dyDescent="0.25">
      <c r="B147" s="8" t="s">
        <v>317</v>
      </c>
      <c r="C147" t="s">
        <v>318</v>
      </c>
      <c r="D147" s="9">
        <v>175.31124432259205</v>
      </c>
      <c r="E147" s="9">
        <v>60.926356789482853</v>
      </c>
      <c r="F147" s="9">
        <v>27.257292288510477</v>
      </c>
      <c r="G147" s="9">
        <v>9.0522337131134289</v>
      </c>
      <c r="H147" s="9">
        <v>0</v>
      </c>
      <c r="I147" s="9">
        <v>272.55</v>
      </c>
      <c r="J147" s="9"/>
    </row>
    <row r="148" spans="2:10" x14ac:dyDescent="0.25">
      <c r="B148" s="8"/>
      <c r="D148" s="9"/>
      <c r="E148" s="9"/>
      <c r="F148" s="9"/>
      <c r="G148" s="9"/>
      <c r="H148" s="9"/>
      <c r="I148" s="9"/>
      <c r="J148" s="9"/>
    </row>
    <row r="149" spans="2:10" x14ac:dyDescent="0.25">
      <c r="B149" s="8" t="s">
        <v>319</v>
      </c>
      <c r="C149" t="s">
        <v>320</v>
      </c>
      <c r="D149" s="9">
        <v>175.7886768834141</v>
      </c>
      <c r="E149" s="9">
        <v>26.585607384418871</v>
      </c>
      <c r="F149" s="9">
        <v>35.556753656230818</v>
      </c>
      <c r="G149" s="9">
        <v>10.424584013643742</v>
      </c>
      <c r="H149" s="9">
        <v>0</v>
      </c>
      <c r="I149" s="9">
        <v>248.36</v>
      </c>
      <c r="J149" s="9"/>
    </row>
    <row r="150" spans="2:10" x14ac:dyDescent="0.25">
      <c r="B150" s="8" t="s">
        <v>321</v>
      </c>
      <c r="C150" t="s">
        <v>322</v>
      </c>
      <c r="D150" s="9">
        <v>348.04104562331486</v>
      </c>
      <c r="E150" s="9">
        <v>60.137044829603887</v>
      </c>
      <c r="F150" s="9">
        <v>35.556753656230818</v>
      </c>
      <c r="G150" s="9">
        <v>10.424584013643742</v>
      </c>
      <c r="H150" s="9">
        <v>0</v>
      </c>
      <c r="I150" s="9">
        <v>454.16</v>
      </c>
      <c r="J150" s="9"/>
    </row>
    <row r="151" spans="2:10" x14ac:dyDescent="0.25">
      <c r="B151" s="8" t="s">
        <v>323</v>
      </c>
      <c r="C151" t="s">
        <v>324</v>
      </c>
      <c r="D151" s="9">
        <v>413.52982485368051</v>
      </c>
      <c r="E151" s="9">
        <v>68.21842186679433</v>
      </c>
      <c r="F151" s="9">
        <v>40.036515072444935</v>
      </c>
      <c r="G151" s="9">
        <v>10.424584013643742</v>
      </c>
      <c r="H151" s="9">
        <v>0</v>
      </c>
      <c r="I151" s="9">
        <v>532.21</v>
      </c>
      <c r="J151" s="9"/>
    </row>
    <row r="152" spans="2:10" x14ac:dyDescent="0.25">
      <c r="B152" s="8" t="s">
        <v>325</v>
      </c>
      <c r="C152" t="s">
        <v>326</v>
      </c>
      <c r="D152" s="9">
        <v>221.40756431049525</v>
      </c>
      <c r="E152" s="9">
        <v>77.1625841903207</v>
      </c>
      <c r="F152" s="9">
        <v>35.556753656230818</v>
      </c>
      <c r="G152" s="9">
        <v>10.424584013643742</v>
      </c>
      <c r="H152" s="9">
        <v>0</v>
      </c>
      <c r="I152" s="9">
        <v>344.55</v>
      </c>
      <c r="J152" s="9"/>
    </row>
    <row r="153" spans="2:10" x14ac:dyDescent="0.25">
      <c r="B153" s="8"/>
      <c r="D153" s="9"/>
      <c r="E153" s="9"/>
      <c r="F153" s="9"/>
      <c r="G153" s="9"/>
      <c r="H153" s="9"/>
      <c r="I153" s="9"/>
      <c r="J153" s="9"/>
    </row>
    <row r="154" spans="2:10" x14ac:dyDescent="0.25">
      <c r="B154" s="8" t="s">
        <v>327</v>
      </c>
      <c r="C154" t="s">
        <v>328</v>
      </c>
      <c r="D154" s="9">
        <v>55.576098432833113</v>
      </c>
      <c r="E154" s="9">
        <v>30.517800846612609</v>
      </c>
      <c r="F154" s="9">
        <v>27.257292288510477</v>
      </c>
      <c r="G154" s="9">
        <v>7.9569926078825022</v>
      </c>
      <c r="H154" s="9">
        <v>0</v>
      </c>
      <c r="I154" s="9">
        <v>121.31</v>
      </c>
      <c r="J154" s="9"/>
    </row>
    <row r="155" spans="2:10" x14ac:dyDescent="0.25">
      <c r="B155" s="8" t="s">
        <v>329</v>
      </c>
      <c r="C155" t="s">
        <v>330</v>
      </c>
      <c r="D155" s="9">
        <v>98.439397587948989</v>
      </c>
      <c r="E155" s="9">
        <v>39.127607666153075</v>
      </c>
      <c r="F155" s="9">
        <v>27.257292288510477</v>
      </c>
      <c r="G155" s="9">
        <v>7.9569926078825022</v>
      </c>
      <c r="H155" s="9">
        <v>0</v>
      </c>
      <c r="I155" s="9">
        <v>172.78</v>
      </c>
      <c r="J155" s="9"/>
    </row>
    <row r="156" spans="2:10" x14ac:dyDescent="0.25">
      <c r="B156" s="8" t="s">
        <v>331</v>
      </c>
      <c r="C156" t="s">
        <v>332</v>
      </c>
      <c r="D156" s="9">
        <v>101.94133291186975</v>
      </c>
      <c r="E156" s="9">
        <v>37.481126633741603</v>
      </c>
      <c r="F156" s="9">
        <v>35.556753656230818</v>
      </c>
      <c r="G156" s="9">
        <v>9.3161472324461805</v>
      </c>
      <c r="H156" s="9">
        <v>0</v>
      </c>
      <c r="I156" s="9">
        <v>184.3</v>
      </c>
      <c r="J156" s="9"/>
    </row>
    <row r="157" spans="2:10" x14ac:dyDescent="0.25">
      <c r="B157" s="8" t="s">
        <v>333</v>
      </c>
      <c r="C157" t="s">
        <v>334</v>
      </c>
      <c r="D157" s="9">
        <v>139.20466561188869</v>
      </c>
      <c r="E157" s="9">
        <v>43.280367383442545</v>
      </c>
      <c r="F157" s="9">
        <v>35.556753656230818</v>
      </c>
      <c r="G157" s="9">
        <v>9.3161472324461805</v>
      </c>
      <c r="H157" s="9">
        <v>0</v>
      </c>
      <c r="I157" s="9">
        <v>227.36</v>
      </c>
      <c r="J157" s="9"/>
    </row>
    <row r="158" spans="2:10" x14ac:dyDescent="0.25">
      <c r="B158" s="8" t="s">
        <v>335</v>
      </c>
      <c r="C158" t="s">
        <v>336</v>
      </c>
      <c r="D158" s="9">
        <v>132.96799623179464</v>
      </c>
      <c r="E158" s="9">
        <v>42.735584262548223</v>
      </c>
      <c r="F158" s="9">
        <v>27.257292288510477</v>
      </c>
      <c r="G158" s="9">
        <v>7.9569926078825022</v>
      </c>
      <c r="H158" s="9">
        <v>0</v>
      </c>
      <c r="I158" s="9">
        <v>210.92</v>
      </c>
      <c r="J158" s="9"/>
    </row>
    <row r="159" spans="2:10" x14ac:dyDescent="0.25">
      <c r="B159" s="8" t="s">
        <v>337</v>
      </c>
      <c r="C159" t="s">
        <v>338</v>
      </c>
      <c r="D159" s="9">
        <v>179.33780255603205</v>
      </c>
      <c r="E159" s="9">
        <v>49.720908113161045</v>
      </c>
      <c r="F159" s="9">
        <v>27.7547627741254</v>
      </c>
      <c r="G159" s="9">
        <v>7.9684541602670009</v>
      </c>
      <c r="H159" s="9">
        <v>0</v>
      </c>
      <c r="I159" s="9">
        <v>264.77999999999997</v>
      </c>
      <c r="J159" s="9"/>
    </row>
    <row r="160" spans="2:10" x14ac:dyDescent="0.25">
      <c r="B160" s="8" t="s">
        <v>339</v>
      </c>
      <c r="C160" t="s">
        <v>340</v>
      </c>
      <c r="D160" s="9">
        <v>200.56462263546672</v>
      </c>
      <c r="E160" s="9">
        <v>53.175367841191928</v>
      </c>
      <c r="F160" s="9">
        <v>33.533286543109952</v>
      </c>
      <c r="G160" s="9">
        <v>7.9569926078825022</v>
      </c>
      <c r="H160" s="9">
        <v>0</v>
      </c>
      <c r="I160" s="9">
        <v>295.23</v>
      </c>
      <c r="J160" s="9"/>
    </row>
    <row r="161" spans="2:10" x14ac:dyDescent="0.25">
      <c r="B161" s="8"/>
      <c r="D161" s="9"/>
      <c r="E161" s="9"/>
      <c r="F161" s="9"/>
      <c r="G161" s="9"/>
      <c r="H161" s="9"/>
      <c r="I161" s="9"/>
      <c r="J161" s="9"/>
    </row>
    <row r="162" spans="2:10" x14ac:dyDescent="0.25">
      <c r="B162" s="8" t="s">
        <v>341</v>
      </c>
      <c r="C162" t="s">
        <v>342</v>
      </c>
      <c r="D162" s="9">
        <v>172.47369569312329</v>
      </c>
      <c r="E162" s="9">
        <v>46.662819028887043</v>
      </c>
      <c r="F162" s="9">
        <v>35.556753656230818</v>
      </c>
      <c r="G162" s="9">
        <v>9.3161472324461805</v>
      </c>
      <c r="H162" s="9">
        <v>0</v>
      </c>
      <c r="I162" s="9">
        <v>264.01</v>
      </c>
      <c r="J162" s="9"/>
    </row>
    <row r="163" spans="2:10" x14ac:dyDescent="0.25">
      <c r="B163" s="8" t="s">
        <v>343</v>
      </c>
      <c r="C163" t="s">
        <v>344</v>
      </c>
      <c r="D163" s="9">
        <v>231.28558765631436</v>
      </c>
      <c r="E163" s="9">
        <v>55.172404389362775</v>
      </c>
      <c r="F163" s="9">
        <v>37.634043385244915</v>
      </c>
      <c r="G163" s="9">
        <v>9.3276087848306783</v>
      </c>
      <c r="H163" s="9">
        <v>0</v>
      </c>
      <c r="I163" s="9">
        <v>333.42</v>
      </c>
      <c r="J163" s="9"/>
    </row>
    <row r="164" spans="2:10" x14ac:dyDescent="0.25">
      <c r="B164" s="8" t="s">
        <v>345</v>
      </c>
      <c r="C164" t="s">
        <v>346</v>
      </c>
      <c r="D164" s="9">
        <v>249.64389238920728</v>
      </c>
      <c r="E164" s="9">
        <v>59.211102045272959</v>
      </c>
      <c r="F164" s="9">
        <v>45.511779025595501</v>
      </c>
      <c r="G164" s="9">
        <v>9.3161472324461805</v>
      </c>
      <c r="H164" s="9">
        <v>0</v>
      </c>
      <c r="I164" s="9">
        <v>363.68</v>
      </c>
      <c r="J164" s="9"/>
    </row>
    <row r="165" spans="2:10" x14ac:dyDescent="0.25">
      <c r="B165" s="8"/>
      <c r="D165" s="9"/>
      <c r="E165" s="9"/>
      <c r="F165" s="9"/>
      <c r="G165" s="9"/>
      <c r="H165" s="9"/>
      <c r="I165" s="9"/>
      <c r="J165" s="9"/>
    </row>
    <row r="166" spans="2:10" x14ac:dyDescent="0.25">
      <c r="B166" s="8" t="s">
        <v>347</v>
      </c>
      <c r="C166" t="s">
        <v>348</v>
      </c>
      <c r="D166" s="9">
        <v>143.4267921647216</v>
      </c>
      <c r="E166" s="9">
        <v>47.021831735264875</v>
      </c>
      <c r="F166" s="9">
        <v>27.257292288510477</v>
      </c>
      <c r="G166" s="9">
        <v>9.0522337131134289</v>
      </c>
      <c r="H166" s="9">
        <v>0</v>
      </c>
      <c r="I166" s="9">
        <v>226.76</v>
      </c>
      <c r="J166" s="9"/>
    </row>
    <row r="167" spans="2:10" x14ac:dyDescent="0.25">
      <c r="B167" s="8" t="s">
        <v>349</v>
      </c>
      <c r="C167" t="s">
        <v>350</v>
      </c>
      <c r="D167" s="9">
        <v>198.10198037398993</v>
      </c>
      <c r="E167" s="9">
        <v>52.482923766742594</v>
      </c>
      <c r="F167" s="9">
        <v>32.31054973143798</v>
      </c>
      <c r="G167" s="9">
        <v>9.0522337131134289</v>
      </c>
      <c r="H167" s="9">
        <v>0</v>
      </c>
      <c r="I167" s="9">
        <v>291.95</v>
      </c>
      <c r="J167" s="9"/>
    </row>
    <row r="168" spans="2:10" x14ac:dyDescent="0.25">
      <c r="B168" s="8" t="s">
        <v>351</v>
      </c>
      <c r="C168" t="s">
        <v>352</v>
      </c>
      <c r="D168" s="9">
        <v>227.73440625799901</v>
      </c>
      <c r="E168" s="9">
        <v>54.32789053784974</v>
      </c>
      <c r="F168" s="9">
        <v>38.099613397318535</v>
      </c>
      <c r="G168" s="9">
        <v>9.0522337131134289</v>
      </c>
      <c r="H168" s="9">
        <v>0</v>
      </c>
      <c r="I168" s="9">
        <v>329.21</v>
      </c>
      <c r="J168" s="9"/>
    </row>
    <row r="169" spans="2:10" x14ac:dyDescent="0.25">
      <c r="B169" s="8"/>
      <c r="D169" s="9"/>
      <c r="E169" s="9"/>
      <c r="F169" s="9"/>
      <c r="G169" s="9"/>
      <c r="H169" s="9"/>
      <c r="I169" s="9"/>
      <c r="J169" s="9"/>
    </row>
    <row r="170" spans="2:10" x14ac:dyDescent="0.25">
      <c r="B170" s="8" t="s">
        <v>353</v>
      </c>
      <c r="C170" t="s">
        <v>354</v>
      </c>
      <c r="D170" s="9">
        <v>183.55045021455106</v>
      </c>
      <c r="E170" s="9">
        <v>50.823667254100663</v>
      </c>
      <c r="F170" s="9">
        <v>35.556753656230818</v>
      </c>
      <c r="G170" s="9">
        <v>10.424584013643742</v>
      </c>
      <c r="H170" s="9">
        <v>0</v>
      </c>
      <c r="I170" s="9">
        <v>280.36</v>
      </c>
      <c r="J170" s="9"/>
    </row>
    <row r="171" spans="2:10" x14ac:dyDescent="0.25">
      <c r="B171" s="8" t="s">
        <v>355</v>
      </c>
      <c r="C171" t="s">
        <v>356</v>
      </c>
      <c r="D171" s="9">
        <v>250.75200532852858</v>
      </c>
      <c r="E171" s="9">
        <v>58.56703299323933</v>
      </c>
      <c r="F171" s="9">
        <v>42.189830342557499</v>
      </c>
      <c r="G171" s="9">
        <v>10.424584013643742</v>
      </c>
      <c r="H171" s="9">
        <v>0</v>
      </c>
      <c r="I171" s="9">
        <v>361.93</v>
      </c>
      <c r="J171" s="9"/>
    </row>
    <row r="172" spans="2:10" x14ac:dyDescent="0.25">
      <c r="B172" s="8" t="s">
        <v>357</v>
      </c>
      <c r="C172" t="s">
        <v>358</v>
      </c>
      <c r="D172" s="9">
        <v>278.09231116564337</v>
      </c>
      <c r="E172" s="9">
        <v>61.119775993457608</v>
      </c>
      <c r="F172" s="9">
        <v>50.078105879804085</v>
      </c>
      <c r="G172" s="9">
        <v>10.424584013643742</v>
      </c>
      <c r="H172" s="9">
        <v>0</v>
      </c>
      <c r="I172" s="9">
        <v>399.71</v>
      </c>
      <c r="J172" s="9"/>
    </row>
    <row r="173" spans="2:10" x14ac:dyDescent="0.25">
      <c r="B173" s="8"/>
      <c r="D173" s="9"/>
      <c r="E173" s="9"/>
      <c r="F173" s="9"/>
      <c r="G173" s="9"/>
      <c r="H173" s="9"/>
      <c r="I173" s="9"/>
      <c r="J173" s="9"/>
    </row>
    <row r="174" spans="2:10" x14ac:dyDescent="0.25">
      <c r="B174" s="8" t="s">
        <v>359</v>
      </c>
      <c r="C174" t="s">
        <v>360</v>
      </c>
      <c r="D174" s="9">
        <v>4.7645621277722343</v>
      </c>
      <c r="E174" s="9">
        <v>22.126337986618406</v>
      </c>
      <c r="F174" s="9">
        <v>29.248297362383415</v>
      </c>
      <c r="G174" s="9">
        <v>2.8106789808938188</v>
      </c>
      <c r="H174" s="9">
        <v>0</v>
      </c>
      <c r="I174" s="9">
        <v>58.95</v>
      </c>
      <c r="J174" s="9"/>
    </row>
    <row r="175" spans="2:10" x14ac:dyDescent="0.25">
      <c r="B175" s="8" t="s">
        <v>361</v>
      </c>
      <c r="C175" t="s">
        <v>362</v>
      </c>
      <c r="D175" s="9">
        <v>4.2131229328262982</v>
      </c>
      <c r="E175" s="9">
        <v>15.370688109498063</v>
      </c>
      <c r="F175" s="9">
        <v>46.886005353757795</v>
      </c>
      <c r="G175" s="9">
        <v>6.6152630105459176</v>
      </c>
      <c r="H175" s="9">
        <v>0</v>
      </c>
      <c r="I175" s="9">
        <v>73.09</v>
      </c>
      <c r="J175" s="9"/>
    </row>
    <row r="176" spans="2:10" x14ac:dyDescent="0.25">
      <c r="B176" s="8" t="s">
        <v>363</v>
      </c>
      <c r="C176" t="s">
        <v>364</v>
      </c>
      <c r="D176" s="9">
        <v>27.01546622241867</v>
      </c>
      <c r="E176" s="9">
        <v>9.3538580727279541</v>
      </c>
      <c r="F176" s="9">
        <v>48.368438479413193</v>
      </c>
      <c r="G176" s="9">
        <v>9.6621086586956313</v>
      </c>
      <c r="H176" s="9">
        <v>0</v>
      </c>
      <c r="I176" s="9">
        <v>94.4</v>
      </c>
      <c r="J176" s="9"/>
    </row>
    <row r="177" spans="2:10" x14ac:dyDescent="0.25">
      <c r="B177" s="8" t="s">
        <v>365</v>
      </c>
      <c r="C177" t="s">
        <v>366</v>
      </c>
      <c r="D177" s="9">
        <v>50.841183074501018</v>
      </c>
      <c r="E177" s="9">
        <v>29.105943337489748</v>
      </c>
      <c r="F177" s="9">
        <v>29.248297362383415</v>
      </c>
      <c r="G177" s="9">
        <v>2.8106789808938188</v>
      </c>
      <c r="H177" s="9">
        <v>0</v>
      </c>
      <c r="I177" s="9">
        <v>112.01</v>
      </c>
      <c r="J177" s="9"/>
    </row>
    <row r="178" spans="2:10" x14ac:dyDescent="0.25">
      <c r="B178" s="8" t="s">
        <v>367</v>
      </c>
      <c r="C178" t="s">
        <v>368</v>
      </c>
      <c r="D178" s="9">
        <v>50.26782328747332</v>
      </c>
      <c r="E178" s="9">
        <v>30.263443033208521</v>
      </c>
      <c r="F178" s="9">
        <v>29.248297362383415</v>
      </c>
      <c r="G178" s="9">
        <v>2.8106789808938188</v>
      </c>
      <c r="H178" s="9">
        <v>0</v>
      </c>
      <c r="I178" s="9">
        <v>112.59</v>
      </c>
      <c r="J178" s="9"/>
    </row>
    <row r="179" spans="2:10" x14ac:dyDescent="0.25">
      <c r="B179" s="8" t="s">
        <v>369</v>
      </c>
      <c r="C179" t="s">
        <v>370</v>
      </c>
      <c r="D179" s="9">
        <v>259.00352756152648</v>
      </c>
      <c r="E179" s="9">
        <v>65.560658552652583</v>
      </c>
      <c r="F179" s="9">
        <v>36.379125317178342</v>
      </c>
      <c r="G179" s="9">
        <v>4.7504433479895471</v>
      </c>
      <c r="H179" s="9">
        <v>0</v>
      </c>
      <c r="I179" s="9">
        <v>365.69</v>
      </c>
      <c r="J179" s="9"/>
    </row>
    <row r="180" spans="2:10" x14ac:dyDescent="0.25">
      <c r="B180" s="8" t="s">
        <v>371</v>
      </c>
      <c r="C180" t="s">
        <v>372</v>
      </c>
      <c r="D180" s="9">
        <v>191.36076118698986</v>
      </c>
      <c r="E180" s="9">
        <v>67.684610341756397</v>
      </c>
      <c r="F180" s="9">
        <v>39.343991568489116</v>
      </c>
      <c r="G180" s="9">
        <v>7.7700959988195288</v>
      </c>
      <c r="H180" s="9">
        <v>0</v>
      </c>
      <c r="I180" s="9">
        <v>306.16000000000003</v>
      </c>
      <c r="J180" s="9"/>
    </row>
    <row r="181" spans="2:10" x14ac:dyDescent="0.25">
      <c r="B181" s="8" t="s">
        <v>373</v>
      </c>
      <c r="C181" t="s">
        <v>374</v>
      </c>
      <c r="D181" s="9">
        <v>383.9499987229064</v>
      </c>
      <c r="E181" s="9">
        <v>102.1329481866311</v>
      </c>
      <c r="F181" s="9">
        <v>39.343991568489116</v>
      </c>
      <c r="G181" s="9">
        <v>7.7700959988195288</v>
      </c>
      <c r="H181" s="9">
        <v>0</v>
      </c>
      <c r="I181" s="9">
        <v>533.20000000000005</v>
      </c>
      <c r="J181" s="9"/>
    </row>
    <row r="182" spans="2:10" x14ac:dyDescent="0.25">
      <c r="B182" s="8" t="s">
        <v>375</v>
      </c>
      <c r="C182" t="s">
        <v>376</v>
      </c>
      <c r="D182" s="9">
        <v>416.13090889899775</v>
      </c>
      <c r="E182" s="9">
        <v>110.7823361576941</v>
      </c>
      <c r="F182" s="9">
        <v>65.540857241567281</v>
      </c>
      <c r="G182" s="9">
        <v>7.7700959988195288</v>
      </c>
      <c r="H182" s="9">
        <v>0</v>
      </c>
      <c r="I182" s="9">
        <v>600.22</v>
      </c>
      <c r="J182" s="9"/>
    </row>
    <row r="183" spans="2:10" x14ac:dyDescent="0.25">
      <c r="B183" s="8" t="s">
        <v>377</v>
      </c>
      <c r="C183" t="s">
        <v>378</v>
      </c>
      <c r="D183" s="9">
        <v>338.9605944096997</v>
      </c>
      <c r="E183" s="9">
        <v>76.87566478100085</v>
      </c>
      <c r="F183" s="9">
        <v>46.258405928297847</v>
      </c>
      <c r="G183" s="9">
        <v>7.7722531443495733</v>
      </c>
      <c r="H183" s="9">
        <v>0</v>
      </c>
      <c r="I183" s="9">
        <v>469.87</v>
      </c>
      <c r="J183" s="9"/>
    </row>
    <row r="184" spans="2:10" x14ac:dyDescent="0.25">
      <c r="B184" s="8" t="s">
        <v>379</v>
      </c>
      <c r="C184" t="s">
        <v>380</v>
      </c>
      <c r="D184" s="9">
        <v>504.66367909260111</v>
      </c>
      <c r="E184" s="9">
        <v>177.63553815466574</v>
      </c>
      <c r="F184" s="9">
        <v>65.384205075721042</v>
      </c>
      <c r="G184" s="9">
        <v>10.266235902044089</v>
      </c>
      <c r="H184" s="9">
        <v>0</v>
      </c>
      <c r="I184" s="9">
        <v>757.95</v>
      </c>
      <c r="J184" s="9"/>
    </row>
    <row r="185" spans="2:10" x14ac:dyDescent="0.25">
      <c r="B185" s="8" t="s">
        <v>381</v>
      </c>
      <c r="C185" t="s">
        <v>382</v>
      </c>
      <c r="D185" s="9">
        <v>204.6168242682111</v>
      </c>
      <c r="E185" s="9">
        <v>72.112969666867542</v>
      </c>
      <c r="F185" s="9">
        <v>46.886005353757795</v>
      </c>
      <c r="G185" s="9">
        <v>6.6152630105459176</v>
      </c>
      <c r="H185" s="9">
        <v>0</v>
      </c>
      <c r="I185" s="9">
        <v>330.23</v>
      </c>
      <c r="J185" s="9"/>
    </row>
    <row r="186" spans="2:10" x14ac:dyDescent="0.25">
      <c r="B186" s="8" t="s">
        <v>383</v>
      </c>
      <c r="C186" t="s">
        <v>384</v>
      </c>
      <c r="D186" s="9">
        <v>234.14835266582645</v>
      </c>
      <c r="E186" s="9">
        <v>82.490242911162838</v>
      </c>
      <c r="F186" s="9">
        <v>46.886005353757795</v>
      </c>
      <c r="G186" s="9">
        <v>6.6152630105459176</v>
      </c>
      <c r="H186" s="9">
        <v>0</v>
      </c>
      <c r="I186" s="9">
        <v>370.14</v>
      </c>
      <c r="J186" s="9"/>
    </row>
    <row r="187" spans="2:10" x14ac:dyDescent="0.25">
      <c r="B187" s="8" t="s">
        <v>385</v>
      </c>
      <c r="C187" t="s">
        <v>386</v>
      </c>
      <c r="D187" s="9">
        <v>226.79767272736797</v>
      </c>
      <c r="E187" s="9">
        <v>79.90724032403962</v>
      </c>
      <c r="F187" s="9">
        <v>46.886005353757795</v>
      </c>
      <c r="G187" s="9">
        <v>6.6152630105459176</v>
      </c>
      <c r="H187" s="9">
        <v>0</v>
      </c>
      <c r="I187" s="9">
        <v>360.21</v>
      </c>
      <c r="J187" s="9"/>
    </row>
    <row r="188" spans="2:10" x14ac:dyDescent="0.25">
      <c r="B188" s="8" t="s">
        <v>387</v>
      </c>
      <c r="C188" t="s">
        <v>388</v>
      </c>
      <c r="D188" s="9">
        <v>329.79306429497427</v>
      </c>
      <c r="E188" s="9">
        <v>116.11647499103927</v>
      </c>
      <c r="F188" s="9">
        <v>48.368438479413193</v>
      </c>
      <c r="G188" s="9">
        <v>9.6621086586956313</v>
      </c>
      <c r="H188" s="9">
        <v>0</v>
      </c>
      <c r="I188" s="9">
        <v>503.94</v>
      </c>
      <c r="J188" s="9"/>
    </row>
    <row r="189" spans="2:10" x14ac:dyDescent="0.25">
      <c r="B189" s="8" t="s">
        <v>389</v>
      </c>
      <c r="C189" t="s">
        <v>390</v>
      </c>
      <c r="D189" s="9">
        <v>184.94345074133216</v>
      </c>
      <c r="E189" s="9">
        <v>65.178026175073683</v>
      </c>
      <c r="F189" s="9">
        <v>43.791290945455309</v>
      </c>
      <c r="G189" s="9">
        <v>4.0270984985274074</v>
      </c>
      <c r="H189" s="9">
        <v>0</v>
      </c>
      <c r="I189" s="9">
        <v>297.94</v>
      </c>
      <c r="J189" s="9"/>
    </row>
    <row r="190" spans="2:10" x14ac:dyDescent="0.25">
      <c r="B190" s="8" t="s">
        <v>391</v>
      </c>
      <c r="C190" t="s">
        <v>392</v>
      </c>
      <c r="D190" s="9">
        <v>146.24636890298885</v>
      </c>
      <c r="E190" s="9">
        <v>52.603635345215196</v>
      </c>
      <c r="F190" s="9">
        <v>32.020206770047992</v>
      </c>
      <c r="G190" s="9">
        <v>4.0688510964968536</v>
      </c>
      <c r="H190" s="9">
        <v>0</v>
      </c>
      <c r="I190" s="9">
        <v>234.94</v>
      </c>
      <c r="J190" s="9"/>
    </row>
    <row r="191" spans="2:10" x14ac:dyDescent="0.25">
      <c r="B191" s="8" t="s">
        <v>393</v>
      </c>
      <c r="C191" t="s">
        <v>394</v>
      </c>
      <c r="D191" s="9">
        <v>410.58778837657258</v>
      </c>
      <c r="E191" s="9">
        <v>72.912102823167686</v>
      </c>
      <c r="F191" s="9">
        <v>46.881461393407989</v>
      </c>
      <c r="G191" s="9">
        <v>6.6133157258554487</v>
      </c>
      <c r="H191" s="9">
        <v>0</v>
      </c>
      <c r="I191" s="9">
        <v>536.99</v>
      </c>
      <c r="J191" s="9"/>
    </row>
    <row r="192" spans="2:10" x14ac:dyDescent="0.25">
      <c r="B192" s="8" t="s">
        <v>395</v>
      </c>
      <c r="C192" t="s">
        <v>396</v>
      </c>
      <c r="D192" s="9">
        <v>0</v>
      </c>
      <c r="E192" s="9">
        <v>0</v>
      </c>
      <c r="F192" s="9">
        <v>0</v>
      </c>
      <c r="G192" s="9">
        <v>0</v>
      </c>
      <c r="H192" s="9">
        <v>0</v>
      </c>
      <c r="I192" s="9">
        <v>744.78</v>
      </c>
      <c r="J192" s="9"/>
    </row>
    <row r="193" spans="1:10" x14ac:dyDescent="0.25">
      <c r="B193" s="8" t="s">
        <v>397</v>
      </c>
      <c r="C193" t="s">
        <v>398</v>
      </c>
      <c r="D193" s="9">
        <v>0</v>
      </c>
      <c r="E193" s="9">
        <v>0</v>
      </c>
      <c r="F193" s="9">
        <v>0</v>
      </c>
      <c r="G193" s="9">
        <v>0</v>
      </c>
      <c r="H193" s="9">
        <v>0</v>
      </c>
      <c r="I193" s="9">
        <v>733.39</v>
      </c>
      <c r="J193" s="9"/>
    </row>
    <row r="194" spans="1:10" x14ac:dyDescent="0.25">
      <c r="B194" s="8" t="s">
        <v>399</v>
      </c>
      <c r="C194" t="s">
        <v>400</v>
      </c>
      <c r="D194" s="9">
        <v>0</v>
      </c>
      <c r="E194" s="9">
        <v>0</v>
      </c>
      <c r="F194" s="9">
        <v>0</v>
      </c>
      <c r="G194" s="9">
        <v>0</v>
      </c>
      <c r="H194" s="9">
        <v>0</v>
      </c>
      <c r="I194" s="9">
        <v>601.59</v>
      </c>
      <c r="J194" s="9"/>
    </row>
    <row r="195" spans="1:10" x14ac:dyDescent="0.25">
      <c r="A195" s="7"/>
      <c r="B195" s="8" t="s">
        <v>401</v>
      </c>
      <c r="C195" t="s">
        <v>402</v>
      </c>
      <c r="D195" s="9">
        <v>0</v>
      </c>
      <c r="E195" s="9">
        <v>0</v>
      </c>
      <c r="F195" s="9">
        <v>0</v>
      </c>
      <c r="G195" s="9">
        <v>0</v>
      </c>
      <c r="H195" s="9">
        <v>0</v>
      </c>
      <c r="I195" s="9">
        <v>1569.59</v>
      </c>
      <c r="J195" s="9"/>
    </row>
    <row r="196" spans="1:10" x14ac:dyDescent="0.25">
      <c r="B196" s="8" t="s">
        <v>403</v>
      </c>
      <c r="C196" t="s">
        <v>404</v>
      </c>
      <c r="D196" s="9">
        <v>0</v>
      </c>
      <c r="E196" s="9">
        <v>0</v>
      </c>
      <c r="F196" s="9">
        <v>0</v>
      </c>
      <c r="G196" s="9">
        <v>0</v>
      </c>
      <c r="H196" s="9">
        <v>0</v>
      </c>
      <c r="I196" s="9">
        <v>856.51</v>
      </c>
      <c r="J196" s="9"/>
    </row>
    <row r="197" spans="1:10" x14ac:dyDescent="0.25">
      <c r="B197" s="8" t="s">
        <v>405</v>
      </c>
      <c r="C197" t="s">
        <v>406</v>
      </c>
      <c r="D197" s="9">
        <v>0</v>
      </c>
      <c r="E197" s="9">
        <v>0</v>
      </c>
      <c r="F197" s="9">
        <v>0</v>
      </c>
      <c r="G197" s="9">
        <v>0</v>
      </c>
      <c r="H197" s="9">
        <v>0</v>
      </c>
      <c r="I197" s="9">
        <v>38.74</v>
      </c>
      <c r="J197" s="9"/>
    </row>
    <row r="198" spans="1:10" x14ac:dyDescent="0.25">
      <c r="B198" s="8" t="s">
        <v>407</v>
      </c>
      <c r="C198" t="s">
        <v>408</v>
      </c>
      <c r="D198" s="9">
        <v>0</v>
      </c>
      <c r="E198" s="9">
        <v>0</v>
      </c>
      <c r="F198" s="9">
        <v>0</v>
      </c>
      <c r="G198" s="9">
        <v>0</v>
      </c>
      <c r="H198" s="9">
        <v>0</v>
      </c>
      <c r="I198" s="9">
        <v>9.1199999999999992</v>
      </c>
      <c r="J198" s="9"/>
    </row>
    <row r="199" spans="1:10" x14ac:dyDescent="0.25">
      <c r="B199" s="8"/>
      <c r="D199" s="9"/>
      <c r="E199" s="9"/>
      <c r="F199" s="9"/>
      <c r="G199" s="9"/>
      <c r="H199" s="9"/>
      <c r="I199" s="9"/>
      <c r="J199" s="9"/>
    </row>
    <row r="200" spans="1:10" x14ac:dyDescent="0.25">
      <c r="B200" s="8" t="s">
        <v>409</v>
      </c>
      <c r="C200" t="s">
        <v>410</v>
      </c>
      <c r="D200" s="9">
        <v>38.140659647908208</v>
      </c>
      <c r="E200" s="9">
        <v>13.717203148066035</v>
      </c>
      <c r="F200" s="9">
        <v>8.2979554272518392</v>
      </c>
      <c r="G200" s="9">
        <v>0.6465461700095424</v>
      </c>
      <c r="H200" s="9">
        <v>0</v>
      </c>
      <c r="I200" s="9">
        <v>60.8</v>
      </c>
      <c r="J200" s="9"/>
    </row>
    <row r="201" spans="1:10" x14ac:dyDescent="0.25">
      <c r="B201" s="8" t="s">
        <v>411</v>
      </c>
      <c r="C201" t="s">
        <v>412</v>
      </c>
      <c r="D201" s="9">
        <v>43.201953291277363</v>
      </c>
      <c r="E201" s="9">
        <v>15.541732269536791</v>
      </c>
      <c r="F201" s="9">
        <v>10.042624560446718</v>
      </c>
      <c r="G201" s="9">
        <v>0.6465461700095424</v>
      </c>
      <c r="H201" s="9">
        <v>0</v>
      </c>
      <c r="I201" s="9">
        <v>69.430000000000007</v>
      </c>
      <c r="J201" s="9"/>
    </row>
    <row r="202" spans="1:10" x14ac:dyDescent="0.25">
      <c r="B202" s="8" t="s">
        <v>413</v>
      </c>
      <c r="C202" t="s">
        <v>414</v>
      </c>
      <c r="D202" s="9">
        <v>36.645559881579338</v>
      </c>
      <c r="E202" s="9">
        <v>13.183544825755781</v>
      </c>
      <c r="F202" s="9">
        <v>8.9731412224095983</v>
      </c>
      <c r="G202" s="9">
        <v>0.6465461700095424</v>
      </c>
      <c r="H202" s="9">
        <v>0</v>
      </c>
      <c r="I202" s="9">
        <v>59.45</v>
      </c>
      <c r="J202" s="9"/>
    </row>
    <row r="203" spans="1:10" x14ac:dyDescent="0.25">
      <c r="B203" s="8" t="s">
        <v>415</v>
      </c>
      <c r="C203" t="s">
        <v>416</v>
      </c>
      <c r="D203" s="9">
        <v>47.399471551034914</v>
      </c>
      <c r="E203" s="9">
        <v>17.04547987231463</v>
      </c>
      <c r="F203" s="9">
        <v>10.04863230167744</v>
      </c>
      <c r="G203" s="9">
        <v>0.6465461700095424</v>
      </c>
      <c r="H203" s="9">
        <v>0</v>
      </c>
      <c r="I203" s="9">
        <v>75.14</v>
      </c>
      <c r="J203" s="9"/>
    </row>
    <row r="204" spans="1:10" x14ac:dyDescent="0.25">
      <c r="B204" s="8" t="s">
        <v>417</v>
      </c>
      <c r="C204" t="s">
        <v>418</v>
      </c>
      <c r="D204" s="9">
        <v>58.924437563299037</v>
      </c>
      <c r="E204" s="9">
        <v>21.20345978131369</v>
      </c>
      <c r="F204" s="9">
        <v>16.005314450452651</v>
      </c>
      <c r="G204" s="9">
        <v>0.6465461700095424</v>
      </c>
      <c r="H204" s="9">
        <v>0</v>
      </c>
      <c r="I204" s="9">
        <v>96.78</v>
      </c>
      <c r="J204" s="9"/>
    </row>
    <row r="205" spans="1:10" x14ac:dyDescent="0.25">
      <c r="B205" s="8" t="s">
        <v>419</v>
      </c>
      <c r="C205" t="s">
        <v>420</v>
      </c>
      <c r="D205" s="9">
        <v>23.501392601556407</v>
      </c>
      <c r="E205" s="9">
        <v>5.9913177143995977</v>
      </c>
      <c r="F205" s="9">
        <v>6.470766490087045</v>
      </c>
      <c r="G205" s="9">
        <v>0.97769244475034256</v>
      </c>
      <c r="H205" s="9">
        <v>0</v>
      </c>
      <c r="I205" s="9">
        <v>36.94</v>
      </c>
      <c r="J205" s="9"/>
    </row>
    <row r="206" spans="1:10" x14ac:dyDescent="0.25">
      <c r="B206" s="8" t="s">
        <v>421</v>
      </c>
      <c r="C206" t="s">
        <v>422</v>
      </c>
      <c r="D206" s="9">
        <v>37.050411833610127</v>
      </c>
      <c r="E206" s="9">
        <v>10.10668756682365</v>
      </c>
      <c r="F206" s="9">
        <v>7.7043239815083195</v>
      </c>
      <c r="G206" s="9">
        <v>0.91300301983453114</v>
      </c>
      <c r="H206" s="9">
        <v>0</v>
      </c>
      <c r="I206" s="9">
        <v>55.77</v>
      </c>
      <c r="J206" s="9"/>
    </row>
    <row r="207" spans="1:10" x14ac:dyDescent="0.25">
      <c r="A207" s="7"/>
      <c r="B207" s="8" t="s">
        <v>423</v>
      </c>
      <c r="C207" t="s">
        <v>424</v>
      </c>
      <c r="D207" s="9">
        <v>37.050411833610127</v>
      </c>
      <c r="E207" s="9">
        <v>10.106976875368222</v>
      </c>
      <c r="F207" s="9">
        <v>7.7043239815083195</v>
      </c>
      <c r="G207" s="9">
        <v>0.99239458677666381</v>
      </c>
      <c r="H207" s="9">
        <v>0</v>
      </c>
      <c r="I207" s="9">
        <v>55.85</v>
      </c>
      <c r="J207" s="9"/>
    </row>
    <row r="208" spans="1:10" x14ac:dyDescent="0.25">
      <c r="B208" s="8" t="s">
        <v>425</v>
      </c>
      <c r="C208" t="s">
        <v>426</v>
      </c>
      <c r="D208" s="9">
        <v>65.939295925517456</v>
      </c>
      <c r="E208" s="9">
        <v>24.33892833410841</v>
      </c>
      <c r="F208" s="9">
        <v>9.3382466236540473</v>
      </c>
      <c r="G208" s="9">
        <v>0.71011345987130203</v>
      </c>
      <c r="H208" s="9">
        <v>0</v>
      </c>
      <c r="I208" s="9">
        <v>100.33</v>
      </c>
      <c r="J208" s="9"/>
    </row>
    <row r="209" spans="2:10" x14ac:dyDescent="0.25">
      <c r="B209" s="8" t="s">
        <v>427</v>
      </c>
      <c r="C209" t="s">
        <v>428</v>
      </c>
      <c r="D209" s="9">
        <v>65.939295925517456</v>
      </c>
      <c r="E209" s="9">
        <v>24.333094209907681</v>
      </c>
      <c r="F209" s="9">
        <v>7.7043239815083195</v>
      </c>
      <c r="G209" s="9">
        <v>0.89977109201084149</v>
      </c>
      <c r="H209" s="9">
        <v>0</v>
      </c>
      <c r="I209" s="9">
        <v>98.88</v>
      </c>
      <c r="J209" s="9"/>
    </row>
    <row r="210" spans="2:10" x14ac:dyDescent="0.25">
      <c r="B210" s="8" t="s">
        <v>429</v>
      </c>
      <c r="C210" t="s">
        <v>430</v>
      </c>
      <c r="D210" s="9">
        <v>34.59482453826007</v>
      </c>
      <c r="E210" s="9">
        <v>7.4753069770083354</v>
      </c>
      <c r="F210" s="9">
        <v>12.010954521733478</v>
      </c>
      <c r="G210" s="9">
        <v>0.91300301983453114</v>
      </c>
      <c r="H210" s="9">
        <v>0</v>
      </c>
      <c r="I210" s="9">
        <v>54.99</v>
      </c>
      <c r="J210" s="9"/>
    </row>
    <row r="211" spans="2:10" x14ac:dyDescent="0.25">
      <c r="B211" s="8" t="s">
        <v>431</v>
      </c>
      <c r="C211" t="s">
        <v>432</v>
      </c>
      <c r="D211" s="9">
        <v>43.614319684988871</v>
      </c>
      <c r="E211" s="9">
        <v>8.9997776593884353</v>
      </c>
      <c r="F211" s="9">
        <v>8.3211027272189586</v>
      </c>
      <c r="G211" s="9">
        <v>1.7333825449032394</v>
      </c>
      <c r="H211" s="9">
        <v>0</v>
      </c>
      <c r="I211" s="9">
        <v>62.67</v>
      </c>
      <c r="J211" s="9"/>
    </row>
    <row r="212" spans="2:10" x14ac:dyDescent="0.25">
      <c r="B212" s="8" t="s">
        <v>433</v>
      </c>
      <c r="C212" t="s">
        <v>434</v>
      </c>
      <c r="D212" s="9">
        <v>43.614319684988871</v>
      </c>
      <c r="E212" s="9">
        <v>9.0115239676115024</v>
      </c>
      <c r="F212" s="9">
        <v>12.010954521733478</v>
      </c>
      <c r="G212" s="9">
        <v>0.91300301983453114</v>
      </c>
      <c r="H212" s="9">
        <v>0</v>
      </c>
      <c r="I212" s="9">
        <v>65.55</v>
      </c>
      <c r="J212" s="9"/>
    </row>
    <row r="213" spans="2:10" x14ac:dyDescent="0.25">
      <c r="B213" s="8" t="s">
        <v>435</v>
      </c>
      <c r="C213" t="s">
        <v>436</v>
      </c>
      <c r="D213" s="9">
        <v>50.036279987529205</v>
      </c>
      <c r="E213" s="9">
        <v>9.4626683727933365</v>
      </c>
      <c r="F213" s="9">
        <v>8.3211027272189586</v>
      </c>
      <c r="G213" s="9">
        <v>1.7333825449032394</v>
      </c>
      <c r="H213" s="9">
        <v>0</v>
      </c>
      <c r="I213" s="9">
        <v>69.55</v>
      </c>
      <c r="J213" s="9"/>
    </row>
    <row r="214" spans="2:10" x14ac:dyDescent="0.25">
      <c r="B214" s="8" t="s">
        <v>437</v>
      </c>
      <c r="C214" t="s">
        <v>438</v>
      </c>
      <c r="D214" s="9">
        <v>50.036279987529205</v>
      </c>
      <c r="E214" s="9">
        <v>9.4660744606025968</v>
      </c>
      <c r="F214" s="9">
        <v>9.9225633301167555</v>
      </c>
      <c r="G214" s="9">
        <v>0.91300301983453114</v>
      </c>
      <c r="H214" s="9">
        <v>0</v>
      </c>
      <c r="I214" s="9">
        <v>70.34</v>
      </c>
      <c r="J214" s="9"/>
    </row>
    <row r="215" spans="2:10" x14ac:dyDescent="0.25">
      <c r="B215" s="8" t="s">
        <v>439</v>
      </c>
      <c r="C215" t="s">
        <v>440</v>
      </c>
      <c r="D215" s="9">
        <v>34.191525599716201</v>
      </c>
      <c r="E215" s="9">
        <v>13.004373199617598</v>
      </c>
      <c r="F215" s="9">
        <v>6.470766490087045</v>
      </c>
      <c r="G215" s="9">
        <v>1.0600244400977406</v>
      </c>
      <c r="H215" s="9">
        <v>0</v>
      </c>
      <c r="I215" s="9">
        <v>54.73</v>
      </c>
      <c r="J215" s="9"/>
    </row>
    <row r="216" spans="2:10" x14ac:dyDescent="0.25">
      <c r="B216" s="8" t="s">
        <v>441</v>
      </c>
      <c r="C216" t="s">
        <v>442</v>
      </c>
      <c r="D216" s="9">
        <v>47.976216458775305</v>
      </c>
      <c r="E216" s="9">
        <v>11.817077749887734</v>
      </c>
      <c r="F216" s="9">
        <v>6.470766490087045</v>
      </c>
      <c r="G216" s="9">
        <v>1.0600244400977406</v>
      </c>
      <c r="H216" s="9">
        <v>0</v>
      </c>
      <c r="I216" s="9">
        <v>67.319999999999993</v>
      </c>
      <c r="J216" s="9"/>
    </row>
    <row r="217" spans="2:10" x14ac:dyDescent="0.25">
      <c r="B217" s="8" t="s">
        <v>443</v>
      </c>
      <c r="C217" t="s">
        <v>444</v>
      </c>
      <c r="D217" s="9">
        <v>60.074333133736296</v>
      </c>
      <c r="E217" s="9">
        <v>13.787030982588208</v>
      </c>
      <c r="F217" s="9">
        <v>7.7151446612576304</v>
      </c>
      <c r="G217" s="9">
        <v>1.0600244400977406</v>
      </c>
      <c r="H217" s="9">
        <v>0</v>
      </c>
      <c r="I217" s="9">
        <v>82.64</v>
      </c>
      <c r="J217" s="9"/>
    </row>
    <row r="218" spans="2:10" x14ac:dyDescent="0.25">
      <c r="B218" s="8" t="s">
        <v>445</v>
      </c>
      <c r="C218" t="s">
        <v>446</v>
      </c>
      <c r="D218" s="9">
        <v>36.772113454983099</v>
      </c>
      <c r="E218" s="9">
        <v>8.9643137970898348</v>
      </c>
      <c r="F218" s="9">
        <v>6.470766490087045</v>
      </c>
      <c r="G218" s="9">
        <v>1.0600244400977406</v>
      </c>
      <c r="H218" s="9">
        <v>0</v>
      </c>
      <c r="I218" s="9">
        <v>53.27</v>
      </c>
      <c r="J218" s="9"/>
    </row>
    <row r="219" spans="2:10" x14ac:dyDescent="0.25">
      <c r="B219" s="8" t="s">
        <v>447</v>
      </c>
      <c r="C219" t="s">
        <v>448</v>
      </c>
      <c r="D219" s="9">
        <v>39.435218295133225</v>
      </c>
      <c r="E219" s="9">
        <v>11.211136251998319</v>
      </c>
      <c r="F219" s="9">
        <v>6.470766490087045</v>
      </c>
      <c r="G219" s="9">
        <v>1.0600244400977406</v>
      </c>
      <c r="H219" s="9">
        <v>0</v>
      </c>
      <c r="I219" s="9">
        <v>58.18</v>
      </c>
      <c r="J219" s="9"/>
    </row>
    <row r="220" spans="2:10" x14ac:dyDescent="0.25">
      <c r="B220" s="8" t="s">
        <v>449</v>
      </c>
      <c r="C220" t="s">
        <v>450</v>
      </c>
      <c r="D220" s="9">
        <v>49.788123971119326</v>
      </c>
      <c r="E220" s="9">
        <v>10.455547510768369</v>
      </c>
      <c r="F220" s="9">
        <v>7.7043239815083195</v>
      </c>
      <c r="G220" s="9">
        <v>1.0600244400977406</v>
      </c>
      <c r="H220" s="9">
        <v>0</v>
      </c>
      <c r="I220" s="9">
        <v>69.010000000000005</v>
      </c>
      <c r="J220" s="9"/>
    </row>
    <row r="221" spans="2:10" x14ac:dyDescent="0.25">
      <c r="B221" s="8" t="s">
        <v>451</v>
      </c>
      <c r="C221" t="s">
        <v>452</v>
      </c>
      <c r="D221" s="9">
        <v>49.788123971119326</v>
      </c>
      <c r="E221" s="9">
        <v>10.462072760936683</v>
      </c>
      <c r="F221" s="9">
        <v>9.3382466236540473</v>
      </c>
      <c r="G221" s="9">
        <v>1.0600244400977406</v>
      </c>
      <c r="H221" s="9">
        <v>0</v>
      </c>
      <c r="I221" s="9">
        <v>70.650000000000006</v>
      </c>
      <c r="J221" s="9"/>
    </row>
    <row r="222" spans="2:10" x14ac:dyDescent="0.25">
      <c r="B222" s="8"/>
      <c r="D222" s="9"/>
      <c r="E222" s="9"/>
      <c r="F222" s="9"/>
      <c r="G222" s="9"/>
      <c r="H222" s="9"/>
      <c r="I222" s="9"/>
      <c r="J222" s="9"/>
    </row>
    <row r="223" spans="2:10" x14ac:dyDescent="0.25">
      <c r="B223" s="8" t="s">
        <v>453</v>
      </c>
      <c r="C223" t="s">
        <v>454</v>
      </c>
      <c r="D223" s="9">
        <v>0</v>
      </c>
      <c r="E223" s="9">
        <v>8.8780495910225117</v>
      </c>
      <c r="F223" s="9">
        <v>0</v>
      </c>
      <c r="G223" s="9">
        <v>0</v>
      </c>
      <c r="H223" s="9">
        <v>0</v>
      </c>
      <c r="I223" s="9">
        <v>8.8800000000000008</v>
      </c>
      <c r="J223" s="9"/>
    </row>
    <row r="224" spans="2:10" x14ac:dyDescent="0.25">
      <c r="B224" s="8" t="s">
        <v>455</v>
      </c>
      <c r="C224" t="s">
        <v>456</v>
      </c>
      <c r="D224" s="9">
        <v>0</v>
      </c>
      <c r="E224" s="9">
        <v>20.154604515103532</v>
      </c>
      <c r="F224" s="9">
        <v>0</v>
      </c>
      <c r="G224" s="9">
        <v>0</v>
      </c>
      <c r="H224" s="9">
        <v>0</v>
      </c>
      <c r="I224" s="9">
        <v>20.149999999999999</v>
      </c>
      <c r="J224" s="9"/>
    </row>
    <row r="225" spans="2:10" x14ac:dyDescent="0.25">
      <c r="B225" s="8"/>
      <c r="D225" s="9"/>
      <c r="E225" s="9"/>
      <c r="F225" s="9"/>
      <c r="G225" s="9"/>
      <c r="H225" s="9"/>
      <c r="I225" s="9"/>
      <c r="J225" s="9"/>
    </row>
    <row r="226" spans="2:10" x14ac:dyDescent="0.25">
      <c r="B226" s="8" t="s">
        <v>457</v>
      </c>
      <c r="C226" t="s">
        <v>458</v>
      </c>
      <c r="D226" s="9">
        <v>0</v>
      </c>
      <c r="E226" s="9">
        <v>8.5511985520084668</v>
      </c>
      <c r="F226" s="9">
        <v>0</v>
      </c>
      <c r="G226" s="9">
        <v>0</v>
      </c>
      <c r="H226" s="9">
        <v>0</v>
      </c>
      <c r="I226" s="9">
        <v>8.5500000000000007</v>
      </c>
      <c r="J226" s="9"/>
    </row>
    <row r="227" spans="2:10" x14ac:dyDescent="0.25">
      <c r="B227" s="8" t="s">
        <v>459</v>
      </c>
      <c r="C227" t="s">
        <v>460</v>
      </c>
      <c r="D227" s="9">
        <v>0</v>
      </c>
      <c r="E227" s="9">
        <v>8.8780495910225117</v>
      </c>
      <c r="F227" s="9">
        <v>0</v>
      </c>
      <c r="G227" s="9">
        <v>0</v>
      </c>
      <c r="H227" s="9">
        <v>0</v>
      </c>
      <c r="I227" s="9">
        <v>8.8800000000000008</v>
      </c>
      <c r="J227" s="9"/>
    </row>
    <row r="228" spans="2:10" x14ac:dyDescent="0.25">
      <c r="B228" s="8" t="s">
        <v>461</v>
      </c>
      <c r="C228" t="s">
        <v>462</v>
      </c>
      <c r="D228" s="9">
        <v>0</v>
      </c>
      <c r="E228" s="9">
        <v>20.154604515103532</v>
      </c>
      <c r="F228" s="9">
        <v>0</v>
      </c>
      <c r="G228" s="9">
        <v>0</v>
      </c>
      <c r="H228" s="9">
        <v>0</v>
      </c>
      <c r="I228" s="9">
        <v>20.149999999999999</v>
      </c>
      <c r="J228" s="9"/>
    </row>
    <row r="229" spans="2:10" x14ac:dyDescent="0.25">
      <c r="B229" s="8" t="s">
        <v>463</v>
      </c>
      <c r="C229" t="s">
        <v>464</v>
      </c>
      <c r="D229" s="9">
        <v>0</v>
      </c>
      <c r="E229" s="9">
        <v>27.564912036642486</v>
      </c>
      <c r="F229" s="9">
        <v>0</v>
      </c>
      <c r="G229" s="9">
        <v>0</v>
      </c>
      <c r="H229" s="9">
        <v>0</v>
      </c>
      <c r="I229" s="9">
        <v>27.56</v>
      </c>
      <c r="J229" s="9"/>
    </row>
    <row r="230" spans="2:10" x14ac:dyDescent="0.25">
      <c r="B230" s="8" t="s">
        <v>465</v>
      </c>
      <c r="C230" t="s">
        <v>466</v>
      </c>
      <c r="D230" s="9">
        <v>0</v>
      </c>
      <c r="E230" s="9">
        <v>38.030032320683809</v>
      </c>
      <c r="F230" s="9">
        <v>0</v>
      </c>
      <c r="G230" s="9">
        <v>0</v>
      </c>
      <c r="H230" s="9">
        <v>0</v>
      </c>
      <c r="I230" s="9">
        <v>38.03</v>
      </c>
      <c r="J230" s="9"/>
    </row>
    <row r="231" spans="2:10" x14ac:dyDescent="0.25">
      <c r="B231" s="8" t="s">
        <v>467</v>
      </c>
      <c r="C231" t="s">
        <v>468</v>
      </c>
      <c r="D231" s="9">
        <v>0</v>
      </c>
      <c r="E231" s="9">
        <v>53.125103197892791</v>
      </c>
      <c r="F231" s="9">
        <v>0</v>
      </c>
      <c r="G231" s="9">
        <v>0</v>
      </c>
      <c r="H231" s="9">
        <v>0</v>
      </c>
      <c r="I231" s="9">
        <v>53.13</v>
      </c>
      <c r="J231" s="9"/>
    </row>
    <row r="232" spans="2:10" x14ac:dyDescent="0.25">
      <c r="B232" s="8" t="s">
        <v>469</v>
      </c>
      <c r="C232" t="s">
        <v>470</v>
      </c>
      <c r="D232" s="9">
        <v>0</v>
      </c>
      <c r="E232" s="9">
        <v>73.530297822420309</v>
      </c>
      <c r="F232" s="9">
        <v>0</v>
      </c>
      <c r="G232" s="9">
        <v>0</v>
      </c>
      <c r="H232" s="9">
        <v>0</v>
      </c>
      <c r="I232" s="9">
        <v>73.53</v>
      </c>
      <c r="J232" s="9"/>
    </row>
    <row r="233" spans="2:10" x14ac:dyDescent="0.25">
      <c r="B233" s="8" t="s">
        <v>471</v>
      </c>
      <c r="C233" t="s">
        <v>472</v>
      </c>
      <c r="D233" s="9">
        <v>0</v>
      </c>
      <c r="E233" s="9">
        <v>108.86350325120752</v>
      </c>
      <c r="F233" s="9">
        <v>0</v>
      </c>
      <c r="G233" s="9">
        <v>0</v>
      </c>
      <c r="H233" s="9">
        <v>0</v>
      </c>
      <c r="I233" s="9">
        <v>108.86</v>
      </c>
      <c r="J233" s="9"/>
    </row>
    <row r="234" spans="2:10" x14ac:dyDescent="0.25">
      <c r="B234" s="8"/>
      <c r="D234" s="9"/>
      <c r="E234" s="9"/>
      <c r="F234" s="9"/>
      <c r="G234" s="9"/>
      <c r="H234" s="9"/>
      <c r="I234" s="9"/>
      <c r="J234" s="9"/>
    </row>
    <row r="235" spans="2:10" x14ac:dyDescent="0.25">
      <c r="B235" s="8" t="s">
        <v>473</v>
      </c>
      <c r="C235" t="s">
        <v>460</v>
      </c>
      <c r="D235" s="9">
        <v>0</v>
      </c>
      <c r="E235" s="9">
        <v>8.8780495910225117</v>
      </c>
      <c r="F235" s="9">
        <v>0</v>
      </c>
      <c r="G235" s="9">
        <v>0</v>
      </c>
      <c r="H235" s="9">
        <v>0</v>
      </c>
      <c r="I235" s="9">
        <v>8.8800000000000008</v>
      </c>
      <c r="J235" s="9"/>
    </row>
    <row r="236" spans="2:10" x14ac:dyDescent="0.25">
      <c r="B236" s="8" t="s">
        <v>474</v>
      </c>
      <c r="C236" t="s">
        <v>462</v>
      </c>
      <c r="D236" s="9">
        <v>0</v>
      </c>
      <c r="E236" s="9">
        <v>20.154604515103532</v>
      </c>
      <c r="F236" s="9">
        <v>0</v>
      </c>
      <c r="G236" s="9">
        <v>0</v>
      </c>
      <c r="H236" s="9">
        <v>0</v>
      </c>
      <c r="I236" s="9">
        <v>20.149999999999999</v>
      </c>
      <c r="J236" s="9"/>
    </row>
    <row r="237" spans="2:10" x14ac:dyDescent="0.25">
      <c r="B237" s="8" t="s">
        <v>475</v>
      </c>
      <c r="C237" t="s">
        <v>464</v>
      </c>
      <c r="D237" s="9">
        <v>0</v>
      </c>
      <c r="E237" s="9">
        <v>27.564912036642486</v>
      </c>
      <c r="F237" s="9">
        <v>0</v>
      </c>
      <c r="G237" s="9">
        <v>0</v>
      </c>
      <c r="H237" s="9">
        <v>0</v>
      </c>
      <c r="I237" s="9">
        <v>27.56</v>
      </c>
      <c r="J237" s="9"/>
    </row>
    <row r="238" spans="2:10" x14ac:dyDescent="0.25">
      <c r="B238" s="8" t="s">
        <v>476</v>
      </c>
      <c r="C238" t="s">
        <v>466</v>
      </c>
      <c r="D238" s="9">
        <v>0</v>
      </c>
      <c r="E238" s="9">
        <v>38.030032320683809</v>
      </c>
      <c r="F238" s="9">
        <v>0</v>
      </c>
      <c r="G238" s="9">
        <v>0</v>
      </c>
      <c r="H238" s="9">
        <v>0</v>
      </c>
      <c r="I238" s="9">
        <v>38.03</v>
      </c>
      <c r="J238" s="9"/>
    </row>
    <row r="239" spans="2:10" x14ac:dyDescent="0.25">
      <c r="B239" s="8" t="s">
        <v>477</v>
      </c>
      <c r="C239" t="s">
        <v>468</v>
      </c>
      <c r="D239" s="9">
        <v>0</v>
      </c>
      <c r="E239" s="9">
        <v>53.125103197892791</v>
      </c>
      <c r="F239" s="9">
        <v>0</v>
      </c>
      <c r="G239" s="9">
        <v>0</v>
      </c>
      <c r="H239" s="9">
        <v>0</v>
      </c>
      <c r="I239" s="9">
        <v>53.13</v>
      </c>
      <c r="J239" s="9"/>
    </row>
    <row r="240" spans="2:10" x14ac:dyDescent="0.25">
      <c r="B240" s="8" t="s">
        <v>478</v>
      </c>
      <c r="C240" t="s">
        <v>470</v>
      </c>
      <c r="D240" s="9">
        <v>0</v>
      </c>
      <c r="E240" s="9">
        <v>73.530297822420309</v>
      </c>
      <c r="F240" s="9">
        <v>0</v>
      </c>
      <c r="G240" s="9">
        <v>0</v>
      </c>
      <c r="H240" s="9">
        <v>0</v>
      </c>
      <c r="I240" s="9">
        <v>73.53</v>
      </c>
      <c r="J240" s="9"/>
    </row>
    <row r="241" spans="1:10" x14ac:dyDescent="0.25">
      <c r="A241" s="12"/>
      <c r="B241" s="8" t="s">
        <v>479</v>
      </c>
      <c r="C241" t="s">
        <v>472</v>
      </c>
      <c r="D241" s="9">
        <v>0</v>
      </c>
      <c r="E241" s="9">
        <v>108.86350325120752</v>
      </c>
      <c r="F241" s="9">
        <v>0</v>
      </c>
      <c r="G241" s="9">
        <v>0</v>
      </c>
      <c r="H241" s="9">
        <v>0</v>
      </c>
      <c r="I241" s="9">
        <v>108.86</v>
      </c>
      <c r="J241" s="9"/>
    </row>
    <row r="242" spans="1:10" x14ac:dyDescent="0.25">
      <c r="A242" s="12"/>
      <c r="B242" s="8"/>
      <c r="D242" s="9"/>
      <c r="E242" s="9"/>
      <c r="F242" s="9"/>
      <c r="G242" s="9"/>
      <c r="H242" s="9"/>
      <c r="I242" s="9"/>
      <c r="J242" s="9"/>
    </row>
    <row r="243" spans="1:10" x14ac:dyDescent="0.25">
      <c r="A243" s="12"/>
      <c r="B243" s="8" t="s">
        <v>480</v>
      </c>
      <c r="C243" t="s">
        <v>481</v>
      </c>
      <c r="D243" s="9">
        <v>0</v>
      </c>
      <c r="E243" s="9">
        <v>8.8780495910225117</v>
      </c>
      <c r="F243" s="9">
        <v>0</v>
      </c>
      <c r="G243" s="9">
        <v>0</v>
      </c>
      <c r="H243" s="9">
        <v>0</v>
      </c>
      <c r="I243" s="9">
        <v>8.8800000000000008</v>
      </c>
      <c r="J243" s="9"/>
    </row>
    <row r="244" spans="1:10" x14ac:dyDescent="0.25">
      <c r="A244" s="12"/>
      <c r="B244" s="8" t="s">
        <v>482</v>
      </c>
      <c r="C244" t="s">
        <v>483</v>
      </c>
      <c r="D244" s="9">
        <v>0</v>
      </c>
      <c r="E244" s="9">
        <v>20.154604515103532</v>
      </c>
      <c r="F244" s="9">
        <v>0</v>
      </c>
      <c r="G244" s="9">
        <v>0</v>
      </c>
      <c r="H244" s="9">
        <v>0</v>
      </c>
      <c r="I244" s="9">
        <v>20.149999999999999</v>
      </c>
      <c r="J244" s="9"/>
    </row>
    <row r="245" spans="1:10" x14ac:dyDescent="0.25">
      <c r="A245" s="12"/>
      <c r="B245" s="8" t="s">
        <v>484</v>
      </c>
      <c r="C245" t="s">
        <v>485</v>
      </c>
      <c r="D245" s="9">
        <v>0</v>
      </c>
      <c r="E245" s="9">
        <v>27.564912036642486</v>
      </c>
      <c r="F245" s="9">
        <v>0</v>
      </c>
      <c r="G245" s="9">
        <v>0</v>
      </c>
      <c r="H245" s="9">
        <v>0</v>
      </c>
      <c r="I245" s="9">
        <v>27.56</v>
      </c>
      <c r="J245" s="9"/>
    </row>
    <row r="246" spans="1:10" x14ac:dyDescent="0.25">
      <c r="A246" s="12"/>
      <c r="B246" s="8" t="s">
        <v>486</v>
      </c>
      <c r="C246" t="s">
        <v>487</v>
      </c>
      <c r="D246" s="9">
        <v>0</v>
      </c>
      <c r="E246" s="9">
        <v>38.030032320683809</v>
      </c>
      <c r="F246" s="9">
        <v>0</v>
      </c>
      <c r="G246" s="9">
        <v>0</v>
      </c>
      <c r="H246" s="9">
        <v>0</v>
      </c>
      <c r="I246" s="9">
        <v>38.03</v>
      </c>
      <c r="J246" s="9"/>
    </row>
    <row r="247" spans="1:10" x14ac:dyDescent="0.25">
      <c r="A247" s="12"/>
      <c r="B247" s="8" t="s">
        <v>488</v>
      </c>
      <c r="C247" t="s">
        <v>489</v>
      </c>
      <c r="D247" s="9">
        <v>0</v>
      </c>
      <c r="E247" s="9">
        <v>53.125103197892791</v>
      </c>
      <c r="F247" s="9">
        <v>0</v>
      </c>
      <c r="G247" s="9">
        <v>0</v>
      </c>
      <c r="H247" s="9">
        <v>0</v>
      </c>
      <c r="I247" s="9">
        <v>53.13</v>
      </c>
      <c r="J247" s="9"/>
    </row>
    <row r="248" spans="1:10" x14ac:dyDescent="0.25">
      <c r="A248" s="12"/>
      <c r="B248" s="8" t="s">
        <v>490</v>
      </c>
      <c r="C248" t="s">
        <v>491</v>
      </c>
      <c r="D248" s="9">
        <v>0</v>
      </c>
      <c r="E248" s="9">
        <v>73.530297822420309</v>
      </c>
      <c r="F248" s="9">
        <v>0</v>
      </c>
      <c r="G248" s="9">
        <v>0</v>
      </c>
      <c r="H248" s="9">
        <v>0</v>
      </c>
      <c r="I248" s="9">
        <v>73.53</v>
      </c>
      <c r="J248" s="9"/>
    </row>
    <row r="249" spans="1:10" x14ac:dyDescent="0.25">
      <c r="A249" s="12"/>
      <c r="B249" s="8" t="s">
        <v>492</v>
      </c>
      <c r="C249" t="s">
        <v>493</v>
      </c>
      <c r="D249" s="9">
        <v>0</v>
      </c>
      <c r="E249" s="9">
        <v>108.86350325120752</v>
      </c>
      <c r="F249" s="9">
        <v>0</v>
      </c>
      <c r="G249" s="9">
        <v>0</v>
      </c>
      <c r="H249" s="9">
        <v>0</v>
      </c>
      <c r="I249" s="9">
        <v>108.86</v>
      </c>
      <c r="J249" s="9"/>
    </row>
    <row r="250" spans="1:10" x14ac:dyDescent="0.25">
      <c r="A250" s="12"/>
      <c r="B250" s="8"/>
      <c r="D250" s="9"/>
      <c r="E250" s="9"/>
      <c r="F250" s="9"/>
      <c r="G250" s="9"/>
      <c r="H250" s="9"/>
      <c r="I250" s="9"/>
      <c r="J250" s="9"/>
    </row>
    <row r="251" spans="1:10" x14ac:dyDescent="0.25">
      <c r="A251" s="12"/>
      <c r="B251" s="8" t="s">
        <v>494</v>
      </c>
      <c r="C251" t="s">
        <v>481</v>
      </c>
      <c r="D251" s="9">
        <v>0</v>
      </c>
      <c r="E251" s="9">
        <v>8.8780495910225117</v>
      </c>
      <c r="F251" s="9">
        <v>0</v>
      </c>
      <c r="G251" s="9">
        <v>0</v>
      </c>
      <c r="H251" s="9">
        <v>0</v>
      </c>
      <c r="I251" s="9">
        <v>8.8800000000000008</v>
      </c>
      <c r="J251" s="9"/>
    </row>
    <row r="252" spans="1:10" x14ac:dyDescent="0.25">
      <c r="A252" s="12"/>
      <c r="B252" s="8" t="s">
        <v>495</v>
      </c>
      <c r="C252" t="s">
        <v>483</v>
      </c>
      <c r="D252" s="9">
        <v>0</v>
      </c>
      <c r="E252" s="9">
        <v>20.154604515103532</v>
      </c>
      <c r="F252" s="9">
        <v>0</v>
      </c>
      <c r="G252" s="9">
        <v>0</v>
      </c>
      <c r="H252" s="9">
        <v>0</v>
      </c>
      <c r="I252" s="9">
        <v>20.149999999999999</v>
      </c>
      <c r="J252" s="9"/>
    </row>
    <row r="253" spans="1:10" x14ac:dyDescent="0.25">
      <c r="A253" s="12"/>
      <c r="B253" s="8" t="s">
        <v>496</v>
      </c>
      <c r="C253" t="s">
        <v>485</v>
      </c>
      <c r="D253" s="9">
        <v>0</v>
      </c>
      <c r="E253" s="9">
        <v>27.564912036642486</v>
      </c>
      <c r="F253" s="9">
        <v>0</v>
      </c>
      <c r="G253" s="9">
        <v>0</v>
      </c>
      <c r="H253" s="9">
        <v>0</v>
      </c>
      <c r="I253" s="9">
        <v>27.56</v>
      </c>
      <c r="J253" s="9"/>
    </row>
    <row r="254" spans="1:10" x14ac:dyDescent="0.25">
      <c r="A254" s="12"/>
      <c r="B254" s="8" t="s">
        <v>497</v>
      </c>
      <c r="C254" t="s">
        <v>487</v>
      </c>
      <c r="D254" s="9">
        <v>0</v>
      </c>
      <c r="E254" s="9">
        <v>38.030032320683809</v>
      </c>
      <c r="F254" s="9">
        <v>0</v>
      </c>
      <c r="G254" s="9">
        <v>0</v>
      </c>
      <c r="H254" s="9">
        <v>0</v>
      </c>
      <c r="I254" s="9">
        <v>38.03</v>
      </c>
      <c r="J254" s="9"/>
    </row>
    <row r="255" spans="1:10" x14ac:dyDescent="0.25">
      <c r="A255" s="12"/>
      <c r="B255" s="8" t="s">
        <v>498</v>
      </c>
      <c r="C255" t="s">
        <v>489</v>
      </c>
      <c r="D255" s="9">
        <v>0</v>
      </c>
      <c r="E255" s="9">
        <v>53.125103197892791</v>
      </c>
      <c r="F255" s="9">
        <v>0</v>
      </c>
      <c r="G255" s="9">
        <v>0</v>
      </c>
      <c r="H255" s="9">
        <v>0</v>
      </c>
      <c r="I255" s="9">
        <v>53.13</v>
      </c>
      <c r="J255" s="9"/>
    </row>
    <row r="256" spans="1:10" x14ac:dyDescent="0.25">
      <c r="A256" s="12"/>
      <c r="B256" s="8" t="s">
        <v>499</v>
      </c>
      <c r="C256" t="s">
        <v>491</v>
      </c>
      <c r="D256" s="9">
        <v>0</v>
      </c>
      <c r="E256" s="9">
        <v>73.530297822420309</v>
      </c>
      <c r="F256" s="9">
        <v>0</v>
      </c>
      <c r="G256" s="9">
        <v>0</v>
      </c>
      <c r="H256" s="9">
        <v>0</v>
      </c>
      <c r="I256" s="9">
        <v>73.53</v>
      </c>
      <c r="J256" s="9"/>
    </row>
    <row r="257" spans="1:10" x14ac:dyDescent="0.25">
      <c r="B257" s="8" t="s">
        <v>500</v>
      </c>
      <c r="C257" t="s">
        <v>493</v>
      </c>
      <c r="D257" s="9">
        <v>0</v>
      </c>
      <c r="E257" s="9">
        <v>108.86350325120752</v>
      </c>
      <c r="F257" s="9">
        <v>0</v>
      </c>
      <c r="G257" s="9">
        <v>0</v>
      </c>
      <c r="H257" s="9">
        <v>0</v>
      </c>
      <c r="I257" s="9">
        <v>108.86</v>
      </c>
      <c r="J257" s="9"/>
    </row>
    <row r="258" spans="1:10" x14ac:dyDescent="0.25">
      <c r="A258" s="7"/>
      <c r="B258" s="8"/>
      <c r="D258" s="9"/>
      <c r="E258" s="9"/>
      <c r="F258" s="9"/>
      <c r="G258" s="9"/>
      <c r="H258" s="9"/>
      <c r="I258" s="9"/>
      <c r="J258" s="9"/>
    </row>
    <row r="259" spans="1:10" x14ac:dyDescent="0.25">
      <c r="B259" s="8" t="s">
        <v>501</v>
      </c>
      <c r="C259" t="s">
        <v>502</v>
      </c>
      <c r="D259" s="9">
        <v>37.6550601987622</v>
      </c>
      <c r="E259" s="9">
        <v>13.037720168122085</v>
      </c>
      <c r="F259" s="9">
        <v>0</v>
      </c>
      <c r="G259" s="9">
        <v>0</v>
      </c>
      <c r="H259" s="9">
        <v>0</v>
      </c>
      <c r="I259" s="9">
        <v>50.69</v>
      </c>
      <c r="J259" s="9"/>
    </row>
    <row r="260" spans="1:10" x14ac:dyDescent="0.25">
      <c r="B260" s="8" t="s">
        <v>503</v>
      </c>
      <c r="C260" t="s">
        <v>504</v>
      </c>
      <c r="D260" s="9">
        <v>27.436241125437906</v>
      </c>
      <c r="E260" s="9">
        <v>9.4995475341277196</v>
      </c>
      <c r="F260" s="9">
        <v>0</v>
      </c>
      <c r="G260" s="9">
        <v>0</v>
      </c>
      <c r="H260" s="9">
        <v>0</v>
      </c>
      <c r="I260" s="9">
        <v>36.94</v>
      </c>
      <c r="J260" s="9"/>
    </row>
    <row r="261" spans="1:10" x14ac:dyDescent="0.25">
      <c r="B261" s="8" t="s">
        <v>505</v>
      </c>
      <c r="C261" t="s">
        <v>506</v>
      </c>
      <c r="D261" s="9">
        <v>53.125482119788153</v>
      </c>
      <c r="E261" s="9">
        <v>14.854171890309642</v>
      </c>
      <c r="F261" s="9">
        <v>0</v>
      </c>
      <c r="G261" s="9">
        <v>0</v>
      </c>
      <c r="H261" s="9">
        <v>0</v>
      </c>
      <c r="I261" s="9">
        <v>67.98</v>
      </c>
      <c r="J261" s="9"/>
    </row>
    <row r="262" spans="1:10" x14ac:dyDescent="0.25">
      <c r="B262" s="8" t="s">
        <v>507</v>
      </c>
      <c r="C262" t="s">
        <v>508</v>
      </c>
      <c r="D262" s="9">
        <v>119.97540734212531</v>
      </c>
      <c r="E262" s="9">
        <v>36.138274668322765</v>
      </c>
      <c r="F262" s="9">
        <v>0</v>
      </c>
      <c r="G262" s="9">
        <v>0</v>
      </c>
      <c r="H262" s="9">
        <v>0</v>
      </c>
      <c r="I262" s="9">
        <v>156.11000000000001</v>
      </c>
      <c r="J262" s="9"/>
    </row>
    <row r="263" spans="1:10" x14ac:dyDescent="0.25">
      <c r="B263" s="8" t="s">
        <v>509</v>
      </c>
      <c r="C263" t="s">
        <v>510</v>
      </c>
      <c r="D263" s="9">
        <v>215.61424313547869</v>
      </c>
      <c r="E263" s="9">
        <v>69.594546078672948</v>
      </c>
      <c r="F263" s="9">
        <v>0</v>
      </c>
      <c r="G263" s="9">
        <v>0</v>
      </c>
      <c r="H263" s="9">
        <v>0</v>
      </c>
      <c r="I263" s="9">
        <v>285.20999999999998</v>
      </c>
      <c r="J263" s="9"/>
    </row>
    <row r="264" spans="1:10" x14ac:dyDescent="0.25">
      <c r="B264" s="8" t="s">
        <v>511</v>
      </c>
      <c r="C264" t="s">
        <v>512</v>
      </c>
      <c r="D264" s="9">
        <v>31.111581094667148</v>
      </c>
      <c r="E264" s="9">
        <v>10.77210038063998</v>
      </c>
      <c r="F264" s="9">
        <v>0</v>
      </c>
      <c r="G264" s="9">
        <v>0</v>
      </c>
      <c r="H264" s="9">
        <v>0</v>
      </c>
      <c r="I264" s="9">
        <v>41.88</v>
      </c>
      <c r="J264" s="9"/>
    </row>
    <row r="265" spans="1:10" x14ac:dyDescent="0.25">
      <c r="B265" s="8" t="s">
        <v>513</v>
      </c>
      <c r="C265" t="s">
        <v>514</v>
      </c>
      <c r="D265" s="9">
        <v>79.878533630304659</v>
      </c>
      <c r="E265" s="9">
        <v>27.657211631441644</v>
      </c>
      <c r="F265" s="9">
        <v>0</v>
      </c>
      <c r="G265" s="9">
        <v>0</v>
      </c>
      <c r="H265" s="9">
        <v>0</v>
      </c>
      <c r="I265" s="9">
        <v>107.54</v>
      </c>
      <c r="J265" s="9"/>
    </row>
    <row r="266" spans="1:10" x14ac:dyDescent="0.25">
      <c r="B266" s="8" t="s">
        <v>515</v>
      </c>
      <c r="C266" t="s">
        <v>516</v>
      </c>
      <c r="D266" s="9">
        <v>40.892450779134684</v>
      </c>
      <c r="E266" s="9">
        <v>14.15863704460601</v>
      </c>
      <c r="F266" s="9">
        <v>0</v>
      </c>
      <c r="G266" s="9">
        <v>0</v>
      </c>
      <c r="H266" s="9">
        <v>0</v>
      </c>
      <c r="I266" s="9">
        <v>55.05</v>
      </c>
      <c r="J266" s="9"/>
    </row>
    <row r="267" spans="1:10" x14ac:dyDescent="0.25">
      <c r="B267" s="8" t="s">
        <v>517</v>
      </c>
      <c r="C267" t="s">
        <v>518</v>
      </c>
      <c r="D267" s="9">
        <v>70.441153662587524</v>
      </c>
      <c r="E267" s="9">
        <v>24.38960514004685</v>
      </c>
      <c r="F267" s="9">
        <v>0</v>
      </c>
      <c r="G267" s="9">
        <v>0</v>
      </c>
      <c r="H267" s="9">
        <v>0</v>
      </c>
      <c r="I267" s="9">
        <v>94.83</v>
      </c>
      <c r="J267" s="9"/>
    </row>
    <row r="268" spans="1:10" x14ac:dyDescent="0.25">
      <c r="B268" s="8" t="s">
        <v>519</v>
      </c>
      <c r="C268" t="s">
        <v>520</v>
      </c>
      <c r="D268" s="9">
        <v>89.247215654671749</v>
      </c>
      <c r="E268" s="9">
        <v>30.901032088322197</v>
      </c>
      <c r="F268" s="9">
        <v>0</v>
      </c>
      <c r="G268" s="9">
        <v>0</v>
      </c>
      <c r="H268" s="9">
        <v>0</v>
      </c>
      <c r="I268" s="9">
        <v>120.15</v>
      </c>
      <c r="J268" s="9"/>
    </row>
    <row r="269" spans="1:10" x14ac:dyDescent="0.25">
      <c r="B269" s="8" t="s">
        <v>521</v>
      </c>
      <c r="C269" t="s">
        <v>522</v>
      </c>
      <c r="D269" s="9">
        <v>207.10712471465143</v>
      </c>
      <c r="E269" s="9">
        <v>71.708947551828601</v>
      </c>
      <c r="F269" s="9">
        <v>14.780730817745415</v>
      </c>
      <c r="G269" s="9">
        <v>0</v>
      </c>
      <c r="H269" s="9">
        <v>0</v>
      </c>
      <c r="I269" s="9">
        <v>293.60000000000002</v>
      </c>
      <c r="J269" s="9"/>
    </row>
    <row r="270" spans="1:10" x14ac:dyDescent="0.25">
      <c r="B270" s="8" t="s">
        <v>523</v>
      </c>
      <c r="C270" t="s">
        <v>524</v>
      </c>
      <c r="D270" s="9">
        <v>29.763383956421841</v>
      </c>
      <c r="E270" s="9">
        <v>10.305299453297865</v>
      </c>
      <c r="F270" s="9">
        <v>0</v>
      </c>
      <c r="G270" s="9">
        <v>0</v>
      </c>
      <c r="H270" s="9">
        <v>0</v>
      </c>
      <c r="I270" s="9">
        <v>40.07</v>
      </c>
      <c r="J270" s="9"/>
    </row>
    <row r="271" spans="1:10" x14ac:dyDescent="0.25">
      <c r="B271" s="8" t="s">
        <v>525</v>
      </c>
      <c r="C271" t="s">
        <v>526</v>
      </c>
      <c r="D271" s="9">
        <v>18.127669801502172</v>
      </c>
      <c r="E271" s="9">
        <v>6.2765398574471432</v>
      </c>
      <c r="F271" s="9">
        <v>0</v>
      </c>
      <c r="G271" s="9">
        <v>0</v>
      </c>
      <c r="H271" s="9">
        <v>0</v>
      </c>
      <c r="I271" s="9">
        <v>24.4</v>
      </c>
      <c r="J271" s="9"/>
    </row>
    <row r="272" spans="1:10" x14ac:dyDescent="0.25">
      <c r="B272" s="8" t="s">
        <v>527</v>
      </c>
      <c r="C272" t="s">
        <v>528</v>
      </c>
      <c r="D272" s="9">
        <v>14.924628192804722</v>
      </c>
      <c r="E272" s="9">
        <v>5.1675159982203356</v>
      </c>
      <c r="F272" s="9">
        <v>0</v>
      </c>
      <c r="G272" s="9">
        <v>0</v>
      </c>
      <c r="H272" s="9">
        <v>0</v>
      </c>
      <c r="I272" s="9">
        <v>20.09</v>
      </c>
      <c r="J272" s="9"/>
    </row>
    <row r="273" spans="1:10" x14ac:dyDescent="0.25">
      <c r="A273" s="12"/>
      <c r="B273" s="8" t="s">
        <v>529</v>
      </c>
      <c r="C273" t="s">
        <v>530</v>
      </c>
      <c r="D273" s="9">
        <v>148.37897039325247</v>
      </c>
      <c r="E273" s="9">
        <v>51.374861296460999</v>
      </c>
      <c r="F273" s="9">
        <v>0</v>
      </c>
      <c r="G273" s="9">
        <v>0</v>
      </c>
      <c r="H273" s="9">
        <v>0</v>
      </c>
      <c r="I273" s="9">
        <v>199.75</v>
      </c>
      <c r="J273" s="9"/>
    </row>
    <row r="274" spans="1:10" x14ac:dyDescent="0.25">
      <c r="A274" s="12"/>
      <c r="B274" s="8"/>
      <c r="D274" s="9"/>
      <c r="E274" s="9"/>
      <c r="F274" s="9"/>
      <c r="G274" s="9"/>
      <c r="H274" s="9"/>
      <c r="I274" s="9"/>
      <c r="J274" s="9"/>
    </row>
    <row r="275" spans="1:10" x14ac:dyDescent="0.25">
      <c r="A275" s="12"/>
      <c r="B275" s="8" t="s">
        <v>531</v>
      </c>
      <c r="C275" t="s">
        <v>532</v>
      </c>
      <c r="D275" s="9">
        <v>242.00407782557687</v>
      </c>
      <c r="E275" s="9">
        <v>57.135838636723435</v>
      </c>
      <c r="F275" s="9">
        <v>0</v>
      </c>
      <c r="G275" s="9">
        <v>0</v>
      </c>
      <c r="H275" s="9">
        <v>37.094089754673718</v>
      </c>
      <c r="I275" s="9">
        <v>336.23</v>
      </c>
      <c r="J275" s="9"/>
    </row>
    <row r="276" spans="1:10" x14ac:dyDescent="0.25">
      <c r="A276" s="12"/>
      <c r="B276" s="8"/>
      <c r="D276" s="9"/>
      <c r="E276" s="9"/>
      <c r="F276" s="9"/>
      <c r="G276" s="9"/>
      <c r="H276" s="9"/>
      <c r="I276" s="9"/>
      <c r="J276" s="9"/>
    </row>
    <row r="277" spans="1:10" x14ac:dyDescent="0.25">
      <c r="A277" s="12"/>
      <c r="B277" s="8" t="s">
        <v>533</v>
      </c>
      <c r="C277" t="s">
        <v>534</v>
      </c>
      <c r="D277" s="9">
        <v>19.441517968072432</v>
      </c>
      <c r="E277" s="9">
        <v>6.7314477675321323</v>
      </c>
      <c r="F277" s="9">
        <v>0</v>
      </c>
      <c r="G277" s="9">
        <v>0</v>
      </c>
      <c r="H277" s="9">
        <v>0</v>
      </c>
      <c r="I277" s="9">
        <v>26.17</v>
      </c>
      <c r="J277" s="9"/>
    </row>
    <row r="278" spans="1:10" x14ac:dyDescent="0.25">
      <c r="A278" s="12"/>
      <c r="B278" s="8" t="s">
        <v>535</v>
      </c>
      <c r="C278" t="s">
        <v>536</v>
      </c>
      <c r="D278" s="9">
        <v>23.812424613721223</v>
      </c>
      <c r="E278" s="9">
        <v>8.2448342135011483</v>
      </c>
      <c r="F278" s="9">
        <v>0</v>
      </c>
      <c r="G278" s="9">
        <v>0</v>
      </c>
      <c r="H278" s="9">
        <v>0</v>
      </c>
      <c r="I278" s="9">
        <v>32.06</v>
      </c>
      <c r="J278" s="9"/>
    </row>
    <row r="279" spans="1:10" x14ac:dyDescent="0.25">
      <c r="A279" s="12"/>
      <c r="B279" s="8" t="s">
        <v>537</v>
      </c>
      <c r="C279" t="s">
        <v>538</v>
      </c>
      <c r="D279" s="9">
        <v>35.654232598691145</v>
      </c>
      <c r="E279" s="9">
        <v>12.344951912894617</v>
      </c>
      <c r="F279" s="9">
        <v>0</v>
      </c>
      <c r="G279" s="9">
        <v>0</v>
      </c>
      <c r="H279" s="9">
        <v>0</v>
      </c>
      <c r="I279" s="9">
        <v>48</v>
      </c>
      <c r="J279" s="9"/>
    </row>
    <row r="280" spans="1:10" x14ac:dyDescent="0.25">
      <c r="A280" s="12"/>
      <c r="B280" s="8" t="s">
        <v>539</v>
      </c>
      <c r="C280" t="s">
        <v>540</v>
      </c>
      <c r="D280" s="9">
        <v>59.990479030456711</v>
      </c>
      <c r="E280" s="9">
        <v>20.771154639566909</v>
      </c>
      <c r="F280" s="9">
        <v>0</v>
      </c>
      <c r="G280" s="9">
        <v>0</v>
      </c>
      <c r="H280" s="9">
        <v>0</v>
      </c>
      <c r="I280" s="9">
        <v>80.760000000000005</v>
      </c>
      <c r="J280" s="9"/>
    </row>
    <row r="281" spans="1:10" x14ac:dyDescent="0.25">
      <c r="A281" s="12"/>
      <c r="B281" s="8"/>
      <c r="D281" s="9"/>
      <c r="E281" s="9"/>
      <c r="F281" s="9"/>
      <c r="G281" s="9"/>
      <c r="H281" s="9"/>
      <c r="I281" s="9"/>
      <c r="J281" s="9"/>
    </row>
    <row r="282" spans="1:10" x14ac:dyDescent="0.25">
      <c r="A282" s="12"/>
      <c r="B282" s="8" t="s">
        <v>541</v>
      </c>
      <c r="C282" t="s">
        <v>542</v>
      </c>
      <c r="D282" s="9">
        <v>19.441517968072432</v>
      </c>
      <c r="E282" s="9">
        <v>6.7314477675321323</v>
      </c>
      <c r="F282" s="9">
        <v>0</v>
      </c>
      <c r="G282" s="9">
        <v>0</v>
      </c>
      <c r="H282" s="9">
        <v>20.456796276351344</v>
      </c>
      <c r="I282" s="9">
        <v>46.63</v>
      </c>
      <c r="J282" s="9"/>
    </row>
    <row r="283" spans="1:10" x14ac:dyDescent="0.25">
      <c r="A283" s="12"/>
      <c r="B283" s="8" t="s">
        <v>543</v>
      </c>
      <c r="C283" t="s">
        <v>544</v>
      </c>
      <c r="D283" s="9">
        <v>23.812424613721223</v>
      </c>
      <c r="E283" s="9">
        <v>8.2448342135011483</v>
      </c>
      <c r="F283" s="9">
        <v>0</v>
      </c>
      <c r="G283" s="9">
        <v>0</v>
      </c>
      <c r="H283" s="9">
        <v>20.456796276351344</v>
      </c>
      <c r="I283" s="9">
        <v>52.51</v>
      </c>
      <c r="J283" s="9"/>
    </row>
    <row r="284" spans="1:10" x14ac:dyDescent="0.25">
      <c r="A284" s="12"/>
      <c r="B284" s="8" t="s">
        <v>545</v>
      </c>
      <c r="C284" t="s">
        <v>546</v>
      </c>
      <c r="D284" s="9">
        <v>59.990479030456711</v>
      </c>
      <c r="E284" s="9">
        <v>20.771154639566909</v>
      </c>
      <c r="F284" s="9">
        <v>0</v>
      </c>
      <c r="G284" s="9">
        <v>0</v>
      </c>
      <c r="H284" s="9">
        <v>20.456796276351344</v>
      </c>
      <c r="I284" s="9">
        <v>101.22</v>
      </c>
      <c r="J284" s="9"/>
    </row>
    <row r="285" spans="1:10" x14ac:dyDescent="0.25">
      <c r="A285" s="12"/>
      <c r="B285" s="8" t="s">
        <v>547</v>
      </c>
      <c r="C285" t="s">
        <v>548</v>
      </c>
      <c r="D285" s="9">
        <v>35.654232598691145</v>
      </c>
      <c r="E285" s="9">
        <v>12.344951912894617</v>
      </c>
      <c r="F285" s="9">
        <v>0</v>
      </c>
      <c r="G285" s="9">
        <v>0</v>
      </c>
      <c r="H285" s="9">
        <v>20.456796276351344</v>
      </c>
      <c r="I285" s="9">
        <v>68.459999999999994</v>
      </c>
      <c r="J285" s="9"/>
    </row>
    <row r="286" spans="1:10" x14ac:dyDescent="0.25">
      <c r="A286" s="12"/>
      <c r="B286" s="8" t="s">
        <v>549</v>
      </c>
      <c r="C286" t="s">
        <v>550</v>
      </c>
      <c r="D286" s="9">
        <v>19.441517968072432</v>
      </c>
      <c r="E286" s="9">
        <v>6.7314477675321323</v>
      </c>
      <c r="F286" s="9">
        <v>0</v>
      </c>
      <c r="G286" s="9">
        <v>0</v>
      </c>
      <c r="H286" s="9">
        <v>20.456796276351344</v>
      </c>
      <c r="I286" s="9">
        <v>46.63</v>
      </c>
      <c r="J286" s="9"/>
    </row>
    <row r="287" spans="1:10" x14ac:dyDescent="0.25">
      <c r="A287" s="12"/>
      <c r="B287" s="8" t="s">
        <v>551</v>
      </c>
      <c r="C287" t="s">
        <v>552</v>
      </c>
      <c r="D287" s="9">
        <v>23.812424613721223</v>
      </c>
      <c r="E287" s="9">
        <v>8.2448342135011483</v>
      </c>
      <c r="F287" s="9">
        <v>0</v>
      </c>
      <c r="G287" s="9">
        <v>0</v>
      </c>
      <c r="H287" s="9">
        <v>20.456796276351344</v>
      </c>
      <c r="I287" s="9">
        <v>52.51</v>
      </c>
      <c r="J287" s="9"/>
    </row>
    <row r="288" spans="1:10" x14ac:dyDescent="0.25">
      <c r="A288" s="12"/>
      <c r="B288" s="8" t="s">
        <v>553</v>
      </c>
      <c r="C288" t="s">
        <v>554</v>
      </c>
      <c r="D288" s="9">
        <v>35.654232598691145</v>
      </c>
      <c r="E288" s="9">
        <v>12.344951912894617</v>
      </c>
      <c r="F288" s="9">
        <v>0</v>
      </c>
      <c r="G288" s="9">
        <v>0</v>
      </c>
      <c r="H288" s="9">
        <v>20.456796276351344</v>
      </c>
      <c r="I288" s="9">
        <v>68.459999999999994</v>
      </c>
      <c r="J288" s="9"/>
    </row>
    <row r="289" spans="2:10" x14ac:dyDescent="0.25">
      <c r="B289" s="8" t="s">
        <v>555</v>
      </c>
      <c r="C289" t="s">
        <v>556</v>
      </c>
      <c r="D289" s="9">
        <v>19.441517968072432</v>
      </c>
      <c r="E289" s="9">
        <v>6.7314477675321323</v>
      </c>
      <c r="F289" s="9">
        <v>0</v>
      </c>
      <c r="G289" s="9">
        <v>0</v>
      </c>
      <c r="H289" s="9">
        <v>20.456796276351344</v>
      </c>
      <c r="I289" s="9">
        <v>46.63</v>
      </c>
      <c r="J289" s="9"/>
    </row>
    <row r="290" spans="2:10" x14ac:dyDescent="0.25">
      <c r="B290" s="8" t="s">
        <v>557</v>
      </c>
      <c r="C290" t="s">
        <v>558</v>
      </c>
      <c r="D290" s="9">
        <v>23.812424613721223</v>
      </c>
      <c r="E290" s="9">
        <v>8.2448342135011483</v>
      </c>
      <c r="F290" s="9">
        <v>0</v>
      </c>
      <c r="G290" s="9">
        <v>0</v>
      </c>
      <c r="H290" s="9">
        <v>20.456796276351344</v>
      </c>
      <c r="I290" s="9">
        <v>52.51</v>
      </c>
      <c r="J290" s="9"/>
    </row>
    <row r="291" spans="2:10" x14ac:dyDescent="0.25">
      <c r="B291" s="8" t="s">
        <v>559</v>
      </c>
      <c r="C291" t="s">
        <v>560</v>
      </c>
      <c r="D291" s="9">
        <v>35.654232598691145</v>
      </c>
      <c r="E291" s="9">
        <v>12.344951912894617</v>
      </c>
      <c r="F291" s="9">
        <v>0</v>
      </c>
      <c r="G291" s="9">
        <v>0</v>
      </c>
      <c r="H291" s="9">
        <v>20.456796276351344</v>
      </c>
      <c r="I291" s="9">
        <v>68.459999999999994</v>
      </c>
      <c r="J291" s="9"/>
    </row>
    <row r="292" spans="2:10" x14ac:dyDescent="0.25">
      <c r="B292" s="8" t="s">
        <v>561</v>
      </c>
      <c r="C292" t="s">
        <v>562</v>
      </c>
      <c r="D292" s="9">
        <v>19.441517968072432</v>
      </c>
      <c r="E292" s="9">
        <v>6.7314477675321323</v>
      </c>
      <c r="F292" s="9">
        <v>0</v>
      </c>
      <c r="G292" s="9">
        <v>0</v>
      </c>
      <c r="H292" s="9">
        <v>20.456796276351344</v>
      </c>
      <c r="I292" s="9">
        <v>46.63</v>
      </c>
      <c r="J292" s="9"/>
    </row>
    <row r="293" spans="2:10" x14ac:dyDescent="0.25">
      <c r="B293" s="8" t="s">
        <v>563</v>
      </c>
      <c r="C293" t="s">
        <v>564</v>
      </c>
      <c r="D293" s="9">
        <v>23.812424613721223</v>
      </c>
      <c r="E293" s="9">
        <v>8.2448342135011483</v>
      </c>
      <c r="F293" s="9">
        <v>0</v>
      </c>
      <c r="G293" s="9">
        <v>0</v>
      </c>
      <c r="H293" s="9">
        <v>20.456796276351344</v>
      </c>
      <c r="I293" s="9">
        <v>52.51</v>
      </c>
      <c r="J293" s="9"/>
    </row>
    <row r="294" spans="2:10" x14ac:dyDescent="0.25">
      <c r="B294" s="8" t="s">
        <v>565</v>
      </c>
      <c r="C294" t="s">
        <v>566</v>
      </c>
      <c r="D294" s="9">
        <v>35.654232598691145</v>
      </c>
      <c r="E294" s="9">
        <v>12.344951912894617</v>
      </c>
      <c r="F294" s="9">
        <v>0</v>
      </c>
      <c r="G294" s="9">
        <v>0</v>
      </c>
      <c r="H294" s="9">
        <v>20.456796276351344</v>
      </c>
      <c r="I294" s="9">
        <v>68.459999999999994</v>
      </c>
      <c r="J294" s="9"/>
    </row>
    <row r="295" spans="2:10" x14ac:dyDescent="0.25">
      <c r="B295" s="8"/>
      <c r="D295" s="9"/>
      <c r="E295" s="9"/>
      <c r="F295" s="9"/>
      <c r="G295" s="9"/>
      <c r="H295" s="9"/>
      <c r="I295" s="9"/>
      <c r="J295" s="9"/>
    </row>
    <row r="296" spans="2:10" x14ac:dyDescent="0.25">
      <c r="B296" s="8" t="s">
        <v>567</v>
      </c>
      <c r="C296" t="s">
        <v>568</v>
      </c>
      <c r="D296" s="9">
        <v>0</v>
      </c>
      <c r="E296" s="9">
        <v>0</v>
      </c>
      <c r="F296" s="9">
        <v>9.7818944933757326</v>
      </c>
      <c r="G296" s="9">
        <v>0</v>
      </c>
      <c r="H296" s="9">
        <v>0</v>
      </c>
      <c r="I296" s="9">
        <v>9.7799999999999994</v>
      </c>
      <c r="J296" s="9"/>
    </row>
    <row r="297" spans="2:10" x14ac:dyDescent="0.25">
      <c r="B297" s="8"/>
      <c r="D297" s="9"/>
      <c r="E297" s="9"/>
      <c r="F297" s="9"/>
      <c r="G297" s="9"/>
      <c r="H297" s="9"/>
      <c r="I297" s="9"/>
      <c r="J297" s="9"/>
    </row>
    <row r="298" spans="2:10" x14ac:dyDescent="0.25">
      <c r="B298" s="8" t="s">
        <v>569</v>
      </c>
      <c r="C298" t="s">
        <v>570</v>
      </c>
      <c r="D298" s="9">
        <v>99.446936457289837</v>
      </c>
      <c r="E298" s="9">
        <v>40.639513330717826</v>
      </c>
      <c r="F298" s="9">
        <v>38.263976496933516</v>
      </c>
      <c r="G298" s="9">
        <v>3.2593319637595002</v>
      </c>
      <c r="H298" s="9">
        <v>0</v>
      </c>
      <c r="I298" s="9">
        <v>181.61</v>
      </c>
      <c r="J298" s="9"/>
    </row>
    <row r="299" spans="2:10" x14ac:dyDescent="0.25">
      <c r="B299" s="8" t="s">
        <v>571</v>
      </c>
      <c r="C299" t="s">
        <v>572</v>
      </c>
      <c r="D299" s="9">
        <v>214.43194682127378</v>
      </c>
      <c r="E299" s="9">
        <v>58.103606612477137</v>
      </c>
      <c r="F299" s="9">
        <v>37.679793649652083</v>
      </c>
      <c r="G299" s="9">
        <v>4.7240519960562803</v>
      </c>
      <c r="H299" s="9">
        <v>0</v>
      </c>
      <c r="I299" s="9">
        <v>314.94</v>
      </c>
      <c r="J299" s="9"/>
    </row>
    <row r="300" spans="2:10" x14ac:dyDescent="0.25">
      <c r="B300" s="8" t="s">
        <v>573</v>
      </c>
      <c r="C300" t="s">
        <v>574</v>
      </c>
      <c r="D300" s="9">
        <v>193.31348196023529</v>
      </c>
      <c r="E300" s="9">
        <v>54.857577632779993</v>
      </c>
      <c r="F300" s="9">
        <v>37.570259365786811</v>
      </c>
      <c r="G300" s="9">
        <v>4.7240519960562803</v>
      </c>
      <c r="H300" s="9">
        <v>0</v>
      </c>
      <c r="I300" s="9">
        <v>290.47000000000003</v>
      </c>
      <c r="J300" s="9"/>
    </row>
    <row r="301" spans="2:10" x14ac:dyDescent="0.25">
      <c r="B301" s="8" t="s">
        <v>575</v>
      </c>
      <c r="C301" t="s">
        <v>576</v>
      </c>
      <c r="D301" s="9">
        <v>262.8592956950701</v>
      </c>
      <c r="E301" s="9">
        <v>64.749953446602674</v>
      </c>
      <c r="F301" s="9">
        <v>38.799477440274821</v>
      </c>
      <c r="G301" s="9">
        <v>4.7240519960562803</v>
      </c>
      <c r="H301" s="9">
        <v>0</v>
      </c>
      <c r="I301" s="9">
        <v>371.13</v>
      </c>
      <c r="J301" s="9"/>
    </row>
    <row r="302" spans="2:10" x14ac:dyDescent="0.25">
      <c r="B302" s="8" t="s">
        <v>577</v>
      </c>
      <c r="C302" t="s">
        <v>578</v>
      </c>
      <c r="D302" s="9">
        <v>357.17468728618076</v>
      </c>
      <c r="E302" s="9">
        <v>77.757092554009972</v>
      </c>
      <c r="F302" s="9">
        <v>39.967843134837679</v>
      </c>
      <c r="G302" s="9">
        <v>5.9512498609535811</v>
      </c>
      <c r="H302" s="9">
        <v>0</v>
      </c>
      <c r="I302" s="9">
        <v>480.85</v>
      </c>
      <c r="J302" s="9"/>
    </row>
    <row r="303" spans="2:10" x14ac:dyDescent="0.25">
      <c r="B303" s="8"/>
      <c r="D303" s="9"/>
      <c r="E303" s="9"/>
      <c r="F303" s="9"/>
      <c r="G303" s="9"/>
      <c r="H303" s="9"/>
      <c r="I303" s="9"/>
      <c r="J303" s="9"/>
    </row>
    <row r="304" spans="2:10" x14ac:dyDescent="0.25">
      <c r="B304" s="8" t="s">
        <v>579</v>
      </c>
      <c r="C304" t="s">
        <v>580</v>
      </c>
      <c r="D304" s="9">
        <v>102.97148507898103</v>
      </c>
      <c r="E304" s="9">
        <v>37.083113291078348</v>
      </c>
      <c r="F304" s="9">
        <v>30.661725981954834</v>
      </c>
      <c r="G304" s="9">
        <v>6.3471201399527093</v>
      </c>
      <c r="H304" s="9">
        <v>0</v>
      </c>
      <c r="I304" s="9">
        <v>177.06</v>
      </c>
      <c r="J304" s="9"/>
    </row>
    <row r="305" spans="1:10" x14ac:dyDescent="0.25">
      <c r="B305" s="8" t="s">
        <v>581</v>
      </c>
      <c r="C305" t="s">
        <v>582</v>
      </c>
      <c r="D305" s="9">
        <v>124.1567793330952</v>
      </c>
      <c r="E305" s="9">
        <v>44.685750037063215</v>
      </c>
      <c r="F305" s="9">
        <v>32.457810349098629</v>
      </c>
      <c r="G305" s="9">
        <v>6.3471201399527093</v>
      </c>
      <c r="H305" s="9">
        <v>0</v>
      </c>
      <c r="I305" s="9">
        <v>207.65</v>
      </c>
      <c r="J305" s="9"/>
    </row>
    <row r="306" spans="1:10" x14ac:dyDescent="0.25">
      <c r="B306" s="8" t="s">
        <v>583</v>
      </c>
      <c r="C306" t="s">
        <v>584</v>
      </c>
      <c r="D306" s="9">
        <v>135.39818151513663</v>
      </c>
      <c r="E306" s="9">
        <v>48.712849623438558</v>
      </c>
      <c r="F306" s="9">
        <v>33.137186194351649</v>
      </c>
      <c r="G306" s="9">
        <v>6.3471201399527093</v>
      </c>
      <c r="H306" s="9">
        <v>0</v>
      </c>
      <c r="I306" s="9">
        <v>223.6</v>
      </c>
      <c r="J306" s="9"/>
    </row>
    <row r="307" spans="1:10" x14ac:dyDescent="0.25">
      <c r="B307" s="8" t="s">
        <v>585</v>
      </c>
      <c r="C307" t="s">
        <v>586</v>
      </c>
      <c r="D307" s="9">
        <v>170.99266291832851</v>
      </c>
      <c r="E307" s="9">
        <v>61.424962295450733</v>
      </c>
      <c r="F307" s="9">
        <v>33.434179219141789</v>
      </c>
      <c r="G307" s="9">
        <v>6.3471201399527093</v>
      </c>
      <c r="H307" s="9">
        <v>0</v>
      </c>
      <c r="I307" s="9">
        <v>272.2</v>
      </c>
      <c r="J307" s="9"/>
    </row>
    <row r="308" spans="1:10" x14ac:dyDescent="0.25">
      <c r="B308" s="8" t="s">
        <v>587</v>
      </c>
      <c r="C308" t="s">
        <v>588</v>
      </c>
      <c r="D308" s="9">
        <v>227.87534371842705</v>
      </c>
      <c r="E308" s="9">
        <v>81.891148460567038</v>
      </c>
      <c r="F308" s="9">
        <v>38.229129799838212</v>
      </c>
      <c r="G308" s="9">
        <v>6.3471201399527093</v>
      </c>
      <c r="H308" s="9">
        <v>0</v>
      </c>
      <c r="I308" s="9">
        <v>354.34</v>
      </c>
      <c r="J308" s="9"/>
    </row>
    <row r="309" spans="1:10" x14ac:dyDescent="0.25">
      <c r="B309" s="8"/>
      <c r="D309" s="9"/>
      <c r="E309" s="9"/>
      <c r="F309" s="9"/>
      <c r="G309" s="9"/>
      <c r="H309" s="9"/>
      <c r="I309" s="9"/>
      <c r="J309" s="9"/>
    </row>
    <row r="310" spans="1:10" x14ac:dyDescent="0.25">
      <c r="B310" s="8" t="s">
        <v>589</v>
      </c>
      <c r="C310" t="s">
        <v>590</v>
      </c>
      <c r="D310" s="9">
        <v>86.237385911957631</v>
      </c>
      <c r="E310" s="9">
        <v>31.537542217387262</v>
      </c>
      <c r="F310" s="9">
        <v>30.657429006289924</v>
      </c>
      <c r="G310" s="9">
        <v>2.5467654615610669</v>
      </c>
      <c r="H310" s="9">
        <v>0</v>
      </c>
      <c r="I310" s="9">
        <v>150.97999999999999</v>
      </c>
      <c r="J310" s="9"/>
    </row>
    <row r="311" spans="1:10" x14ac:dyDescent="0.25">
      <c r="B311" s="8" t="s">
        <v>591</v>
      </c>
      <c r="C311" t="s">
        <v>592</v>
      </c>
      <c r="D311" s="9">
        <v>114.20388071579801</v>
      </c>
      <c r="E311" s="9">
        <v>35.144174076106793</v>
      </c>
      <c r="F311" s="9">
        <v>30.657429006289924</v>
      </c>
      <c r="G311" s="9">
        <v>2.5467654615610669</v>
      </c>
      <c r="H311" s="9">
        <v>0</v>
      </c>
      <c r="I311" s="9">
        <v>182.55</v>
      </c>
      <c r="J311" s="9"/>
    </row>
    <row r="312" spans="1:10" x14ac:dyDescent="0.25">
      <c r="B312" s="8" t="s">
        <v>593</v>
      </c>
      <c r="C312" t="s">
        <v>594</v>
      </c>
      <c r="D312" s="9">
        <v>144.11622907945636</v>
      </c>
      <c r="E312" s="9">
        <v>38.488122084980688</v>
      </c>
      <c r="F312" s="9">
        <v>28.004265241553437</v>
      </c>
      <c r="G312" s="9">
        <v>9.8571699470783258</v>
      </c>
      <c r="H312" s="9">
        <v>0</v>
      </c>
      <c r="I312" s="9">
        <v>220.47</v>
      </c>
      <c r="J312" s="9"/>
    </row>
    <row r="313" spans="1:10" x14ac:dyDescent="0.25">
      <c r="B313" s="8" t="s">
        <v>595</v>
      </c>
      <c r="C313" t="s">
        <v>596</v>
      </c>
      <c r="D313" s="9">
        <v>121.27552576171514</v>
      </c>
      <c r="E313" s="9">
        <v>36.938691451024233</v>
      </c>
      <c r="F313" s="9">
        <v>28.004265241553437</v>
      </c>
      <c r="G313" s="9">
        <v>6.5318596034856364</v>
      </c>
      <c r="H313" s="9">
        <v>0</v>
      </c>
      <c r="I313" s="9">
        <v>192.75</v>
      </c>
      <c r="J313" s="9"/>
    </row>
    <row r="314" spans="1:10" x14ac:dyDescent="0.25">
      <c r="B314" s="8" t="s">
        <v>597</v>
      </c>
      <c r="C314" t="s">
        <v>598</v>
      </c>
      <c r="D314" s="9">
        <v>161.34815167649438</v>
      </c>
      <c r="E314" s="9">
        <v>39.54533542722185</v>
      </c>
      <c r="F314" s="9">
        <v>28.004265241553437</v>
      </c>
      <c r="G314" s="9">
        <v>9.8571699470783258</v>
      </c>
      <c r="H314" s="9">
        <v>0</v>
      </c>
      <c r="I314" s="9">
        <v>238.75</v>
      </c>
      <c r="J314" s="9"/>
    </row>
    <row r="315" spans="1:10" x14ac:dyDescent="0.25">
      <c r="A315" s="12"/>
      <c r="B315" s="8" t="s">
        <v>599</v>
      </c>
      <c r="C315" t="s">
        <v>600</v>
      </c>
      <c r="D315" s="9">
        <v>171.42292876359213</v>
      </c>
      <c r="E315" s="9">
        <v>42.717558434895949</v>
      </c>
      <c r="F315" s="9">
        <v>37.716305077607174</v>
      </c>
      <c r="G315" s="9">
        <v>9.8571699470783258</v>
      </c>
      <c r="H315" s="9">
        <v>0</v>
      </c>
      <c r="I315" s="9">
        <v>261.70999999999998</v>
      </c>
      <c r="J315" s="9"/>
    </row>
    <row r="316" spans="1:10" x14ac:dyDescent="0.25">
      <c r="A316" s="12"/>
      <c r="B316" s="8"/>
      <c r="D316" s="9"/>
      <c r="E316" s="9"/>
      <c r="F316" s="9"/>
      <c r="G316" s="9"/>
      <c r="H316" s="9"/>
      <c r="I316" s="9"/>
      <c r="J316" s="9"/>
    </row>
    <row r="317" spans="1:10" hidden="1" x14ac:dyDescent="0.25">
      <c r="A317" s="12"/>
      <c r="B317" s="8" t="s">
        <v>601</v>
      </c>
      <c r="C317" t="s">
        <v>602</v>
      </c>
      <c r="D317" s="9">
        <v>106.83272040692151</v>
      </c>
      <c r="E317" s="9">
        <v>36.139110522859603</v>
      </c>
      <c r="F317" s="9">
        <v>30.657429006289924</v>
      </c>
      <c r="G317" s="9">
        <v>3.6552022427586293</v>
      </c>
      <c r="H317" s="9">
        <v>0</v>
      </c>
      <c r="I317" s="9">
        <v>177.28</v>
      </c>
      <c r="J317" s="9"/>
    </row>
    <row r="318" spans="1:10" hidden="1" x14ac:dyDescent="0.25">
      <c r="A318" s="12"/>
      <c r="B318" s="8" t="s">
        <v>603</v>
      </c>
      <c r="C318" t="s">
        <v>604</v>
      </c>
      <c r="D318" s="9">
        <v>135.06412719401689</v>
      </c>
      <c r="E318" s="9">
        <v>40.932387164538852</v>
      </c>
      <c r="F318" s="9">
        <v>30.657429006289924</v>
      </c>
      <c r="G318" s="9">
        <v>3.6552022427586293</v>
      </c>
      <c r="H318" s="9">
        <v>0</v>
      </c>
      <c r="I318" s="9">
        <v>210.31</v>
      </c>
      <c r="J318" s="9"/>
    </row>
    <row r="319" spans="1:10" hidden="1" x14ac:dyDescent="0.25">
      <c r="A319" s="12"/>
      <c r="B319" s="8" t="s">
        <v>605</v>
      </c>
      <c r="C319" t="s">
        <v>606</v>
      </c>
      <c r="D319" s="9">
        <v>128.16917444573295</v>
      </c>
      <c r="E319" s="9">
        <v>42.203748211732304</v>
      </c>
      <c r="F319" s="9">
        <v>30.353167106664181</v>
      </c>
      <c r="G319" s="9">
        <v>9.8571699470783258</v>
      </c>
      <c r="H319" s="9">
        <v>0</v>
      </c>
      <c r="I319" s="9">
        <v>210.58</v>
      </c>
      <c r="J319" s="9"/>
    </row>
    <row r="320" spans="1:10" hidden="1" x14ac:dyDescent="0.25">
      <c r="A320" s="12"/>
      <c r="B320" s="8" t="s">
        <v>607</v>
      </c>
      <c r="C320" t="s">
        <v>608</v>
      </c>
      <c r="D320" s="9">
        <v>198.81917221038967</v>
      </c>
      <c r="E320" s="9">
        <v>50.714345396411005</v>
      </c>
      <c r="F320" s="9">
        <v>36.767007950774854</v>
      </c>
      <c r="G320" s="9">
        <v>9.8571699470783258</v>
      </c>
      <c r="H320" s="9">
        <v>0</v>
      </c>
      <c r="I320" s="9">
        <v>296.16000000000003</v>
      </c>
      <c r="J320" s="9"/>
    </row>
    <row r="321" spans="1:10" hidden="1" x14ac:dyDescent="0.25">
      <c r="A321" s="12"/>
      <c r="B321" s="8" t="s">
        <v>609</v>
      </c>
      <c r="C321" t="s">
        <v>610</v>
      </c>
      <c r="D321" s="9">
        <v>219.39027110378169</v>
      </c>
      <c r="E321" s="9">
        <v>52.840156394134304</v>
      </c>
      <c r="F321" s="9">
        <v>36.767007950774854</v>
      </c>
      <c r="G321" s="9">
        <v>9.8571699470783258</v>
      </c>
      <c r="H321" s="9">
        <v>0</v>
      </c>
      <c r="I321" s="9">
        <v>318.85000000000002</v>
      </c>
      <c r="J321" s="9"/>
    </row>
    <row r="322" spans="1:10" hidden="1" x14ac:dyDescent="0.25">
      <c r="A322" s="12"/>
      <c r="B322" s="8"/>
      <c r="D322" s="9"/>
      <c r="E322" s="9"/>
      <c r="F322" s="9"/>
      <c r="G322" s="9"/>
      <c r="H322" s="9"/>
      <c r="I322" s="9"/>
      <c r="J322" s="9"/>
    </row>
    <row r="323" spans="1:10" hidden="1" x14ac:dyDescent="0.25">
      <c r="A323" s="12"/>
      <c r="B323" s="8" t="s">
        <v>611</v>
      </c>
      <c r="C323" t="s">
        <v>612</v>
      </c>
      <c r="D323" s="9">
        <v>260.44460032392084</v>
      </c>
      <c r="E323" s="9">
        <v>63.8423065917925</v>
      </c>
      <c r="F323" s="9">
        <v>30.657429006289924</v>
      </c>
      <c r="G323" s="9">
        <v>9.236973176646357</v>
      </c>
      <c r="H323" s="9">
        <v>0</v>
      </c>
      <c r="I323" s="9">
        <v>364.18</v>
      </c>
      <c r="J323" s="9"/>
    </row>
    <row r="324" spans="1:10" hidden="1" x14ac:dyDescent="0.25">
      <c r="A324" s="12"/>
      <c r="B324" s="8" t="s">
        <v>613</v>
      </c>
      <c r="C324" t="s">
        <v>614</v>
      </c>
      <c r="D324" s="9">
        <v>296.96077031769676</v>
      </c>
      <c r="E324" s="9">
        <v>74.572826868936332</v>
      </c>
      <c r="F324" s="9">
        <v>28.77100522861031</v>
      </c>
      <c r="G324" s="9">
        <v>9.236973176646357</v>
      </c>
      <c r="H324" s="9">
        <v>0</v>
      </c>
      <c r="I324" s="9">
        <v>409.54</v>
      </c>
      <c r="J324" s="9"/>
    </row>
    <row r="325" spans="1:10" hidden="1" x14ac:dyDescent="0.25">
      <c r="A325" s="12"/>
      <c r="B325" s="8" t="s">
        <v>615</v>
      </c>
      <c r="C325" t="s">
        <v>616</v>
      </c>
      <c r="D325" s="9">
        <v>147.8728401414842</v>
      </c>
      <c r="E325" s="9">
        <v>51.339053160865703</v>
      </c>
      <c r="F325" s="9">
        <v>30.657429006289924</v>
      </c>
      <c r="G325" s="9">
        <v>9.236973176646357</v>
      </c>
      <c r="H325" s="9">
        <v>0</v>
      </c>
      <c r="I325" s="9">
        <v>239.11</v>
      </c>
      <c r="J325" s="9"/>
    </row>
    <row r="326" spans="1:10" hidden="1" x14ac:dyDescent="0.25">
      <c r="A326" s="12"/>
      <c r="B326" s="8"/>
      <c r="D326" s="9"/>
      <c r="E326" s="9"/>
      <c r="F326" s="9"/>
      <c r="G326" s="9"/>
      <c r="H326" s="9"/>
      <c r="I326" s="9"/>
      <c r="J326" s="9"/>
    </row>
    <row r="327" spans="1:10" hidden="1" x14ac:dyDescent="0.25">
      <c r="A327" s="12"/>
      <c r="B327" s="8" t="s">
        <v>617</v>
      </c>
      <c r="C327" t="s">
        <v>618</v>
      </c>
      <c r="D327" s="9">
        <v>98.320495174837873</v>
      </c>
      <c r="E327" s="9">
        <v>39.138319884382113</v>
      </c>
      <c r="F327" s="9">
        <v>30.657429006289924</v>
      </c>
      <c r="G327" s="9">
        <v>9.236973176646357</v>
      </c>
      <c r="H327" s="9">
        <v>0</v>
      </c>
      <c r="I327" s="9">
        <v>177.35</v>
      </c>
      <c r="J327" s="9"/>
    </row>
    <row r="328" spans="1:10" hidden="1" x14ac:dyDescent="0.25">
      <c r="A328" s="12"/>
      <c r="B328" s="8" t="s">
        <v>619</v>
      </c>
      <c r="C328" t="s">
        <v>620</v>
      </c>
      <c r="D328" s="9">
        <v>132.78070438427329</v>
      </c>
      <c r="E328" s="9">
        <v>42.741964887050678</v>
      </c>
      <c r="F328" s="9">
        <v>30.657429006289924</v>
      </c>
      <c r="G328" s="9">
        <v>9.236973176646357</v>
      </c>
      <c r="H328" s="9">
        <v>0</v>
      </c>
      <c r="I328" s="9">
        <v>215.42</v>
      </c>
      <c r="J328" s="9"/>
    </row>
    <row r="329" spans="1:10" hidden="1" x14ac:dyDescent="0.25">
      <c r="A329" s="12"/>
      <c r="B329" s="8" t="s">
        <v>621</v>
      </c>
      <c r="C329" t="s">
        <v>622</v>
      </c>
      <c r="D329" s="9">
        <v>179.05304897724582</v>
      </c>
      <c r="E329" s="9">
        <v>49.721274502965088</v>
      </c>
      <c r="F329" s="9">
        <v>31.205100425616262</v>
      </c>
      <c r="G329" s="9">
        <v>9.236973176646357</v>
      </c>
      <c r="H329" s="9">
        <v>0</v>
      </c>
      <c r="I329" s="9">
        <v>269.22000000000003</v>
      </c>
      <c r="J329" s="9"/>
    </row>
    <row r="330" spans="1:10" hidden="1" x14ac:dyDescent="0.25">
      <c r="A330" s="12"/>
      <c r="B330" s="8" t="s">
        <v>623</v>
      </c>
      <c r="C330" t="s">
        <v>624</v>
      </c>
      <c r="D330" s="9">
        <v>200.23282920056027</v>
      </c>
      <c r="E330" s="9">
        <v>53.175722667874076</v>
      </c>
      <c r="F330" s="9">
        <v>37.716305077607174</v>
      </c>
      <c r="G330" s="9">
        <v>9.236973176646357</v>
      </c>
      <c r="H330" s="9">
        <v>0</v>
      </c>
      <c r="I330" s="9">
        <v>300.36</v>
      </c>
      <c r="J330" s="9"/>
    </row>
    <row r="331" spans="1:10" hidden="1" x14ac:dyDescent="0.25">
      <c r="A331" s="12"/>
      <c r="B331" s="8"/>
      <c r="D331" s="9"/>
      <c r="E331" s="9"/>
      <c r="F331" s="9"/>
      <c r="G331" s="9"/>
      <c r="H331" s="9"/>
      <c r="I331" s="9"/>
      <c r="J331" s="9"/>
    </row>
    <row r="332" spans="1:10" hidden="1" x14ac:dyDescent="0.25">
      <c r="A332" s="12"/>
      <c r="B332" s="8" t="s">
        <v>625</v>
      </c>
      <c r="C332" t="s">
        <v>626</v>
      </c>
      <c r="D332" s="9">
        <v>164.70239242317814</v>
      </c>
      <c r="E332" s="9">
        <v>47.478157128235509</v>
      </c>
      <c r="F332" s="9">
        <v>35.556753656230818</v>
      </c>
      <c r="G332" s="9">
        <v>4.0642681977243953</v>
      </c>
      <c r="H332" s="9">
        <v>0</v>
      </c>
      <c r="I332" s="9">
        <v>251.8</v>
      </c>
      <c r="J332" s="9"/>
    </row>
    <row r="333" spans="1:10" hidden="1" x14ac:dyDescent="0.25">
      <c r="A333" s="12"/>
      <c r="B333" s="8" t="s">
        <v>627</v>
      </c>
      <c r="C333" t="s">
        <v>628</v>
      </c>
      <c r="D333" s="9">
        <v>207.41896667067462</v>
      </c>
      <c r="E333" s="9">
        <v>54.634247207553713</v>
      </c>
      <c r="F333" s="9">
        <v>35.556753656230818</v>
      </c>
      <c r="G333" s="9">
        <v>4.0642681977243953</v>
      </c>
      <c r="H333" s="9">
        <v>0</v>
      </c>
      <c r="I333" s="9">
        <v>301.67</v>
      </c>
      <c r="J333" s="9"/>
    </row>
    <row r="334" spans="1:10" hidden="1" x14ac:dyDescent="0.25">
      <c r="A334" s="12"/>
      <c r="B334" s="8" t="s">
        <v>629</v>
      </c>
      <c r="C334" t="s">
        <v>630</v>
      </c>
      <c r="D334" s="9">
        <v>274.45152159186546</v>
      </c>
      <c r="E334" s="9">
        <v>65.054173451647557</v>
      </c>
      <c r="F334" s="9">
        <v>46.258405928297847</v>
      </c>
      <c r="G334" s="9">
        <v>7.7722531443495733</v>
      </c>
      <c r="H334" s="9">
        <v>0</v>
      </c>
      <c r="I334" s="9">
        <v>393.54</v>
      </c>
      <c r="J334" s="9"/>
    </row>
    <row r="335" spans="1:10" hidden="1" x14ac:dyDescent="0.25">
      <c r="A335" s="12"/>
      <c r="B335" s="8" t="s">
        <v>631</v>
      </c>
      <c r="C335" t="s">
        <v>632</v>
      </c>
      <c r="D335" s="9">
        <v>329.55950315678609</v>
      </c>
      <c r="E335" s="9">
        <v>68.36971488729634</v>
      </c>
      <c r="F335" s="9">
        <v>46.258405928297847</v>
      </c>
      <c r="G335" s="9">
        <v>7.7722531443495733</v>
      </c>
      <c r="H335" s="9">
        <v>0</v>
      </c>
      <c r="I335" s="9">
        <v>451.96</v>
      </c>
      <c r="J335" s="9"/>
    </row>
    <row r="336" spans="1:10" hidden="1" x14ac:dyDescent="0.25">
      <c r="A336" s="12"/>
      <c r="B336" s="8" t="s">
        <v>633</v>
      </c>
      <c r="C336" t="s">
        <v>634</v>
      </c>
      <c r="D336" s="9">
        <v>309.55554314788964</v>
      </c>
      <c r="E336" s="9">
        <v>67.995636980373604</v>
      </c>
      <c r="F336" s="9">
        <v>46.258405928297847</v>
      </c>
      <c r="G336" s="9">
        <v>7.7722531443495733</v>
      </c>
      <c r="H336" s="9">
        <v>0</v>
      </c>
      <c r="I336" s="9">
        <v>431.58</v>
      </c>
      <c r="J336" s="9"/>
    </row>
    <row r="337" spans="1:10" hidden="1" x14ac:dyDescent="0.25">
      <c r="A337" s="12"/>
      <c r="B337" s="8" t="s">
        <v>635</v>
      </c>
      <c r="C337" t="s">
        <v>636</v>
      </c>
      <c r="D337" s="9">
        <v>338.18696884710158</v>
      </c>
      <c r="E337" s="9">
        <v>112.16292888199106</v>
      </c>
      <c r="F337" s="9">
        <v>46.258405928297847</v>
      </c>
      <c r="G337" s="9">
        <v>10.477366717510293</v>
      </c>
      <c r="H337" s="9">
        <v>0</v>
      </c>
      <c r="I337" s="9">
        <v>507.09</v>
      </c>
      <c r="J337" s="9"/>
    </row>
    <row r="338" spans="1:10" hidden="1" x14ac:dyDescent="0.25">
      <c r="B338" s="8"/>
      <c r="D338" s="9"/>
      <c r="E338" s="9"/>
      <c r="F338" s="9"/>
      <c r="G338" s="9"/>
      <c r="H338" s="9"/>
      <c r="I338" s="9"/>
      <c r="J338" s="9"/>
    </row>
    <row r="339" spans="1:10" hidden="1" x14ac:dyDescent="0.25">
      <c r="A339" s="7"/>
      <c r="B339" s="8"/>
      <c r="D339" s="9"/>
      <c r="E339" s="9"/>
      <c r="F339" s="9"/>
      <c r="G339" s="9"/>
      <c r="H339" s="9"/>
      <c r="I339" s="9"/>
      <c r="J339" s="9"/>
    </row>
    <row r="340" spans="1:10" hidden="1" x14ac:dyDescent="0.25">
      <c r="A340" s="7" t="s">
        <v>637</v>
      </c>
      <c r="B340" s="8"/>
      <c r="E340" s="9"/>
      <c r="F340" s="9"/>
      <c r="G340" s="9"/>
      <c r="H340" s="9"/>
      <c r="I340" s="9"/>
      <c r="J340" s="9"/>
    </row>
    <row r="341" spans="1:10" hidden="1" x14ac:dyDescent="0.25">
      <c r="A341" t="s">
        <v>638</v>
      </c>
    </row>
    <row r="342" spans="1:10" hidden="1" x14ac:dyDescent="0.25">
      <c r="B342" t="s">
        <v>505</v>
      </c>
      <c r="C342" t="s">
        <v>506</v>
      </c>
    </row>
    <row r="343" spans="1:10" hidden="1" x14ac:dyDescent="0.25">
      <c r="B343" t="s">
        <v>507</v>
      </c>
      <c r="C343" t="s">
        <v>508</v>
      </c>
    </row>
    <row r="344" spans="1:10" hidden="1" x14ac:dyDescent="0.25">
      <c r="B344" t="s">
        <v>509</v>
      </c>
      <c r="C344" t="s">
        <v>510</v>
      </c>
    </row>
    <row r="345" spans="1:10" hidden="1" x14ac:dyDescent="0.25">
      <c r="B345" t="s">
        <v>395</v>
      </c>
      <c r="C345" t="s">
        <v>396</v>
      </c>
    </row>
    <row r="346" spans="1:10" hidden="1" x14ac:dyDescent="0.25">
      <c r="B346" t="s">
        <v>397</v>
      </c>
      <c r="C346" t="s">
        <v>398</v>
      </c>
    </row>
    <row r="347" spans="1:10" hidden="1" x14ac:dyDescent="0.25">
      <c r="B347" t="s">
        <v>399</v>
      </c>
      <c r="C347" t="s">
        <v>400</v>
      </c>
    </row>
    <row r="348" spans="1:10" hidden="1" x14ac:dyDescent="0.25">
      <c r="B348" t="s">
        <v>401</v>
      </c>
      <c r="C348" t="s">
        <v>402</v>
      </c>
    </row>
    <row r="349" spans="1:10" hidden="1" x14ac:dyDescent="0.25">
      <c r="B349" t="s">
        <v>403</v>
      </c>
      <c r="C349" t="s">
        <v>404</v>
      </c>
    </row>
    <row r="350" spans="1:10" hidden="1" x14ac:dyDescent="0.25">
      <c r="B350" t="s">
        <v>405</v>
      </c>
      <c r="C350" t="s">
        <v>406</v>
      </c>
    </row>
    <row r="351" spans="1:10" hidden="1" x14ac:dyDescent="0.25">
      <c r="B351" t="s">
        <v>407</v>
      </c>
      <c r="C351" t="s">
        <v>408</v>
      </c>
    </row>
    <row r="352" spans="1:10" hidden="1" x14ac:dyDescent="0.25">
      <c r="A352" t="s">
        <v>639</v>
      </c>
    </row>
    <row r="353" spans="2:3" hidden="1" x14ac:dyDescent="0.25">
      <c r="B353" t="s">
        <v>640</v>
      </c>
      <c r="C353" t="s">
        <v>641</v>
      </c>
    </row>
    <row r="354" spans="2:3" hidden="1" x14ac:dyDescent="0.25">
      <c r="B354" t="s">
        <v>642</v>
      </c>
      <c r="C354" t="s">
        <v>643</v>
      </c>
    </row>
  </sheetData>
  <sheetProtection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477C7-545C-468D-84A0-CB9FB948DB69}">
  <sheetPr>
    <tabColor rgb="FFFFC000"/>
    <pageSetUpPr fitToPage="1"/>
  </sheetPr>
  <dimension ref="A1:O234"/>
  <sheetViews>
    <sheetView zoomScale="81" zoomScaleNormal="110" workbookViewId="0">
      <pane ySplit="4" topLeftCell="A5" activePane="bottomLeft" state="frozen"/>
      <selection activeCell="G9" sqref="G9"/>
      <selection pane="bottomLeft"/>
    </sheetView>
  </sheetViews>
  <sheetFormatPr defaultColWidth="0" defaultRowHeight="15" zeroHeight="1" x14ac:dyDescent="0.25"/>
  <cols>
    <col min="1" max="1" width="9.140625" style="12" customWidth="1"/>
    <col min="2" max="2" width="12.85546875" style="8" customWidth="1"/>
    <col min="3" max="3" width="127.42578125" customWidth="1"/>
    <col min="4" max="4" width="18.42578125" customWidth="1"/>
    <col min="5" max="7" width="18.42578125" style="9" customWidth="1"/>
    <col min="8" max="8" width="42.140625" style="9" customWidth="1"/>
    <col min="9" max="9" width="18.42578125" style="9" customWidth="1"/>
    <col min="10" max="10" width="7.42578125" customWidth="1"/>
    <col min="11" max="13" width="14.140625" hidden="1" customWidth="1"/>
    <col min="14" max="15" width="9.140625" hidden="1" customWidth="1"/>
  </cols>
  <sheetData>
    <row r="1" spans="1:13" x14ac:dyDescent="0.25">
      <c r="A1" s="7" t="s">
        <v>14</v>
      </c>
      <c r="B1"/>
      <c r="E1"/>
      <c r="F1"/>
      <c r="G1"/>
      <c r="H1"/>
      <c r="I1"/>
    </row>
    <row r="2" spans="1:13" x14ac:dyDescent="0.25">
      <c r="A2" s="7" t="s">
        <v>59</v>
      </c>
      <c r="B2"/>
      <c r="D2" s="10" t="s">
        <v>60</v>
      </c>
      <c r="E2" s="10" t="s">
        <v>61</v>
      </c>
      <c r="F2" s="10" t="s">
        <v>62</v>
      </c>
      <c r="G2" s="10" t="s">
        <v>63</v>
      </c>
      <c r="H2" s="9" t="s">
        <v>64</v>
      </c>
      <c r="I2" s="10" t="s">
        <v>65</v>
      </c>
    </row>
    <row r="3" spans="1:13" s="12" customFormat="1" ht="15" customHeight="1" x14ac:dyDescent="0.25">
      <c r="A3" s="7"/>
      <c r="B3" s="8"/>
      <c r="C3"/>
      <c r="D3"/>
      <c r="E3" s="9"/>
      <c r="F3" s="9"/>
      <c r="G3" s="9"/>
      <c r="H3" s="11" t="s">
        <v>66</v>
      </c>
      <c r="I3" s="9"/>
      <c r="K3" s="79"/>
      <c r="L3" s="80"/>
      <c r="M3" s="80"/>
    </row>
    <row r="4" spans="1:13" s="12" customFormat="1" ht="15" customHeight="1" x14ac:dyDescent="0.15">
      <c r="B4" s="13" t="s">
        <v>67</v>
      </c>
      <c r="C4" s="7" t="s">
        <v>68</v>
      </c>
      <c r="D4" s="13" t="s">
        <v>644</v>
      </c>
      <c r="E4" s="11" t="s">
        <v>645</v>
      </c>
      <c r="F4" s="11" t="s">
        <v>71</v>
      </c>
      <c r="G4" s="11" t="s">
        <v>72</v>
      </c>
      <c r="H4" s="11" t="s">
        <v>73</v>
      </c>
      <c r="I4" s="11" t="s">
        <v>74</v>
      </c>
      <c r="K4" s="47"/>
      <c r="L4" s="47"/>
      <c r="M4" s="47"/>
    </row>
    <row r="5" spans="1:13" x14ac:dyDescent="0.25">
      <c r="B5"/>
      <c r="E5"/>
      <c r="F5"/>
      <c r="G5"/>
      <c r="H5"/>
      <c r="I5"/>
    </row>
    <row r="6" spans="1:13" x14ac:dyDescent="0.25">
      <c r="A6"/>
      <c r="B6" s="8" t="s">
        <v>646</v>
      </c>
      <c r="C6" t="s">
        <v>647</v>
      </c>
      <c r="D6" s="9">
        <v>50.017654215042704</v>
      </c>
      <c r="E6" s="9">
        <v>28.280799399447279</v>
      </c>
      <c r="F6" s="9">
        <v>3.3976934412831632</v>
      </c>
      <c r="G6" s="9">
        <v>0.86393821134031312</v>
      </c>
      <c r="H6" s="9">
        <v>0</v>
      </c>
      <c r="I6" s="9">
        <v>82.56</v>
      </c>
      <c r="J6" s="9"/>
      <c r="K6" s="9"/>
      <c r="L6" s="9"/>
      <c r="M6" s="9"/>
    </row>
    <row r="7" spans="1:13" x14ac:dyDescent="0.25">
      <c r="A7"/>
      <c r="B7" s="8" t="s">
        <v>648</v>
      </c>
      <c r="C7" t="s">
        <v>649</v>
      </c>
      <c r="D7" s="9">
        <v>73.291392550897413</v>
      </c>
      <c r="E7" s="9">
        <v>31.539070749834899</v>
      </c>
      <c r="F7" s="9">
        <v>3.3976934412831632</v>
      </c>
      <c r="G7" s="9">
        <v>0.86393821134031312</v>
      </c>
      <c r="H7" s="9">
        <v>0</v>
      </c>
      <c r="I7" s="9">
        <v>109.09</v>
      </c>
      <c r="K7" s="9"/>
      <c r="L7" s="9"/>
      <c r="M7" s="9"/>
    </row>
    <row r="8" spans="1:13" x14ac:dyDescent="0.25">
      <c r="A8"/>
      <c r="B8" s="8" t="s">
        <v>650</v>
      </c>
      <c r="C8" t="s">
        <v>651</v>
      </c>
      <c r="D8" s="9">
        <v>103.29022194145018</v>
      </c>
      <c r="E8" s="9">
        <v>36.644060113527701</v>
      </c>
      <c r="F8" s="9">
        <v>3.4626175197790205</v>
      </c>
      <c r="G8" s="9">
        <v>0.86393821134031312</v>
      </c>
      <c r="H8" s="9">
        <v>0</v>
      </c>
      <c r="I8" s="9">
        <v>144.26</v>
      </c>
      <c r="K8" s="9"/>
      <c r="L8" s="9"/>
      <c r="M8" s="9"/>
    </row>
    <row r="9" spans="1:13" x14ac:dyDescent="0.25">
      <c r="A9"/>
      <c r="B9" s="8" t="s">
        <v>652</v>
      </c>
      <c r="C9" t="s">
        <v>653</v>
      </c>
      <c r="D9" s="9">
        <v>93.820960400430664</v>
      </c>
      <c r="E9" s="9">
        <v>37.656529689869679</v>
      </c>
      <c r="F9" s="9">
        <v>3.4626175197790205</v>
      </c>
      <c r="G9" s="9">
        <v>0.86393821134031312</v>
      </c>
      <c r="H9" s="9">
        <v>0</v>
      </c>
      <c r="I9" s="9">
        <v>135.80000000000001</v>
      </c>
      <c r="K9" s="9"/>
      <c r="L9" s="9"/>
      <c r="M9" s="9"/>
    </row>
    <row r="10" spans="1:13" x14ac:dyDescent="0.25">
      <c r="A10"/>
      <c r="B10" s="8" t="s">
        <v>654</v>
      </c>
      <c r="C10" t="s">
        <v>655</v>
      </c>
      <c r="D10" s="9">
        <v>208.85306335045158</v>
      </c>
      <c r="E10" s="9">
        <v>54.022789441811518</v>
      </c>
      <c r="F10" s="9">
        <v>4.5879682137072031</v>
      </c>
      <c r="G10" s="9">
        <v>0.71722379959842286</v>
      </c>
      <c r="H10" s="9">
        <v>0</v>
      </c>
      <c r="I10" s="9">
        <v>268.18</v>
      </c>
      <c r="K10" s="9"/>
      <c r="L10" s="9"/>
      <c r="M10" s="9"/>
    </row>
    <row r="11" spans="1:13" x14ac:dyDescent="0.25">
      <c r="A11"/>
      <c r="B11" s="8" t="s">
        <v>656</v>
      </c>
      <c r="C11" t="s">
        <v>657</v>
      </c>
      <c r="D11" s="9">
        <v>181.43307631300308</v>
      </c>
      <c r="E11" s="9">
        <v>50.19999593848808</v>
      </c>
      <c r="F11" s="9">
        <v>5.0099747239302701</v>
      </c>
      <c r="G11" s="9">
        <v>0.71722379959842286</v>
      </c>
      <c r="H11" s="9">
        <v>0</v>
      </c>
      <c r="I11" s="9">
        <v>237.36</v>
      </c>
      <c r="K11" s="9"/>
      <c r="L11" s="9"/>
      <c r="M11" s="9"/>
    </row>
    <row r="12" spans="1:13" x14ac:dyDescent="0.25">
      <c r="A12"/>
      <c r="B12" s="8" t="s">
        <v>658</v>
      </c>
      <c r="C12" t="s">
        <v>659</v>
      </c>
      <c r="D12" s="9">
        <v>261.88692176165466</v>
      </c>
      <c r="E12" s="9">
        <v>59.502451479687934</v>
      </c>
      <c r="F12" s="9">
        <v>5.0099747239302701</v>
      </c>
      <c r="G12" s="9">
        <v>0.71722379959842286</v>
      </c>
      <c r="H12" s="9">
        <v>0</v>
      </c>
      <c r="I12" s="9">
        <v>327.12</v>
      </c>
      <c r="K12" s="9"/>
      <c r="L12" s="9"/>
      <c r="M12" s="9"/>
    </row>
    <row r="13" spans="1:13" x14ac:dyDescent="0.25">
      <c r="A13"/>
      <c r="B13" s="8" t="s">
        <v>660</v>
      </c>
      <c r="C13" t="s">
        <v>661</v>
      </c>
      <c r="D13" s="9">
        <v>350.56790508784928</v>
      </c>
      <c r="E13" s="9">
        <v>76.155325594651643</v>
      </c>
      <c r="F13" s="9">
        <v>5.0099747239302701</v>
      </c>
      <c r="G13" s="9">
        <v>0.44521063261351368</v>
      </c>
      <c r="H13" s="9">
        <v>0</v>
      </c>
      <c r="I13" s="9">
        <v>432.18</v>
      </c>
      <c r="K13" s="9"/>
      <c r="L13" s="9"/>
      <c r="M13" s="9"/>
    </row>
    <row r="14" spans="1:13" x14ac:dyDescent="0.25">
      <c r="A14"/>
      <c r="B14" s="8" t="s">
        <v>662</v>
      </c>
      <c r="C14" t="s">
        <v>663</v>
      </c>
      <c r="D14" s="9">
        <v>176.2414649832547</v>
      </c>
      <c r="E14" s="9">
        <v>53.24588912439004</v>
      </c>
      <c r="F14" s="9">
        <v>4.111858304737587</v>
      </c>
      <c r="G14" s="9">
        <v>0.43699965863540269</v>
      </c>
      <c r="H14" s="9">
        <v>0</v>
      </c>
      <c r="I14" s="9">
        <v>234.04</v>
      </c>
      <c r="K14" s="9"/>
      <c r="L14" s="9"/>
      <c r="M14" s="9"/>
    </row>
    <row r="15" spans="1:13" x14ac:dyDescent="0.25">
      <c r="A15"/>
      <c r="B15" s="8" t="s">
        <v>664</v>
      </c>
      <c r="C15" t="s">
        <v>665</v>
      </c>
      <c r="D15" s="9">
        <v>419.92284565325753</v>
      </c>
      <c r="E15" s="9">
        <v>92.730499312320731</v>
      </c>
      <c r="F15" s="9">
        <v>5.0099747239302701</v>
      </c>
      <c r="G15" s="9">
        <v>0.71722379959842286</v>
      </c>
      <c r="H15" s="9">
        <v>0</v>
      </c>
      <c r="I15" s="9">
        <v>518.38</v>
      </c>
      <c r="K15" s="9"/>
      <c r="L15" s="9"/>
      <c r="M15" s="9"/>
    </row>
    <row r="16" spans="1:13" x14ac:dyDescent="0.25">
      <c r="A16"/>
      <c r="D16" s="9"/>
      <c r="K16" s="9"/>
      <c r="L16" s="9"/>
      <c r="M16" s="9"/>
    </row>
    <row r="17" spans="1:13" x14ac:dyDescent="0.25">
      <c r="A17"/>
      <c r="B17" s="8" t="s">
        <v>666</v>
      </c>
      <c r="C17" t="s">
        <v>667</v>
      </c>
      <c r="D17" s="9">
        <v>119.67080955418312</v>
      </c>
      <c r="E17" s="9">
        <v>45.673123935793043</v>
      </c>
      <c r="F17" s="9">
        <v>3.4626175197790205</v>
      </c>
      <c r="G17" s="9">
        <v>0.94911521809217503</v>
      </c>
      <c r="H17" s="9">
        <v>0</v>
      </c>
      <c r="I17" s="9">
        <v>169.76</v>
      </c>
      <c r="K17" s="9"/>
      <c r="L17" s="9"/>
      <c r="M17" s="9"/>
    </row>
    <row r="18" spans="1:13" x14ac:dyDescent="0.25">
      <c r="A18"/>
      <c r="B18" s="8" t="s">
        <v>668</v>
      </c>
      <c r="C18" t="s">
        <v>669</v>
      </c>
      <c r="D18" s="9">
        <v>109.57698021261514</v>
      </c>
      <c r="E18" s="9">
        <v>34.247817796077385</v>
      </c>
      <c r="F18" s="9">
        <v>3.4626175197790205</v>
      </c>
      <c r="G18" s="9">
        <v>0.94911521809217503</v>
      </c>
      <c r="H18" s="9">
        <v>0</v>
      </c>
      <c r="I18" s="9">
        <v>148.24</v>
      </c>
      <c r="K18" s="9"/>
      <c r="L18" s="9"/>
      <c r="M18" s="9"/>
    </row>
    <row r="19" spans="1:13" x14ac:dyDescent="0.25">
      <c r="A19"/>
      <c r="B19" s="8" t="s">
        <v>670</v>
      </c>
      <c r="C19" t="s">
        <v>671</v>
      </c>
      <c r="D19" s="9">
        <v>221.94394534294128</v>
      </c>
      <c r="E19" s="9">
        <v>56.461560926380265</v>
      </c>
      <c r="F19" s="9">
        <v>4.5879682137072031</v>
      </c>
      <c r="G19" s="9">
        <v>0.83831353199815672</v>
      </c>
      <c r="H19" s="9">
        <v>0</v>
      </c>
      <c r="I19" s="9">
        <v>283.83</v>
      </c>
      <c r="K19" s="9"/>
      <c r="L19" s="9"/>
      <c r="M19" s="9"/>
    </row>
    <row r="20" spans="1:13" x14ac:dyDescent="0.25">
      <c r="A20"/>
      <c r="B20" s="8" t="s">
        <v>672</v>
      </c>
      <c r="C20" t="s">
        <v>673</v>
      </c>
      <c r="D20" s="9">
        <v>197.51413080286042</v>
      </c>
      <c r="E20" s="9">
        <v>50.870682259274332</v>
      </c>
      <c r="F20" s="9">
        <v>5.0099747239302701</v>
      </c>
      <c r="G20" s="9">
        <v>0.83831353199815672</v>
      </c>
      <c r="H20" s="9">
        <v>0</v>
      </c>
      <c r="I20" s="9">
        <v>254.23</v>
      </c>
      <c r="K20" s="9"/>
      <c r="L20" s="9"/>
      <c r="M20" s="9"/>
    </row>
    <row r="21" spans="1:13" x14ac:dyDescent="0.25">
      <c r="A21"/>
      <c r="B21" s="8" t="s">
        <v>674</v>
      </c>
      <c r="C21" t="s">
        <v>675</v>
      </c>
      <c r="D21" s="9">
        <v>280.31463202146887</v>
      </c>
      <c r="E21" s="9">
        <v>61.91968643747591</v>
      </c>
      <c r="F21" s="9">
        <v>5.0099747239302701</v>
      </c>
      <c r="G21" s="9">
        <v>0.83831353199815672</v>
      </c>
      <c r="H21" s="9">
        <v>0</v>
      </c>
      <c r="I21" s="9">
        <v>348.08</v>
      </c>
      <c r="K21" s="9"/>
      <c r="L21" s="9"/>
      <c r="M21" s="9"/>
    </row>
    <row r="22" spans="1:13" x14ac:dyDescent="0.25">
      <c r="A22"/>
      <c r="B22" s="8" t="s">
        <v>676</v>
      </c>
      <c r="C22" t="s">
        <v>677</v>
      </c>
      <c r="D22" s="9">
        <v>363.38724386567156</v>
      </c>
      <c r="E22" s="9">
        <v>79.251458533828753</v>
      </c>
      <c r="F22" s="9">
        <v>5.0099747239302701</v>
      </c>
      <c r="G22" s="9">
        <v>0.52782703866550607</v>
      </c>
      <c r="H22" s="9">
        <v>0</v>
      </c>
      <c r="I22" s="9">
        <v>448.18</v>
      </c>
      <c r="K22" s="9"/>
      <c r="L22" s="9"/>
      <c r="M22" s="9"/>
    </row>
    <row r="23" spans="1:13" x14ac:dyDescent="0.25">
      <c r="A23"/>
      <c r="B23" s="8" t="s">
        <v>678</v>
      </c>
      <c r="C23" t="s">
        <v>679</v>
      </c>
      <c r="D23" s="9">
        <v>236.7344390527405</v>
      </c>
      <c r="E23" s="9">
        <v>59.059546130849206</v>
      </c>
      <c r="F23" s="9">
        <v>4.111858304737587</v>
      </c>
      <c r="G23" s="9">
        <v>0.52375694380566651</v>
      </c>
      <c r="H23" s="9">
        <v>0</v>
      </c>
      <c r="I23" s="9">
        <v>300.43</v>
      </c>
      <c r="K23" s="9"/>
      <c r="L23" s="9"/>
      <c r="M23" s="9"/>
    </row>
    <row r="24" spans="1:13" x14ac:dyDescent="0.25">
      <c r="A24"/>
      <c r="B24" s="8" t="s">
        <v>680</v>
      </c>
      <c r="C24" t="s">
        <v>681</v>
      </c>
      <c r="D24" s="9">
        <v>413.04750533050139</v>
      </c>
      <c r="E24" s="9">
        <v>93.201355929680616</v>
      </c>
      <c r="F24" s="9">
        <v>5.0099747239302701</v>
      </c>
      <c r="G24" s="9">
        <v>0.83831353199815672</v>
      </c>
      <c r="H24" s="9">
        <v>0</v>
      </c>
      <c r="I24" s="9">
        <v>512.1</v>
      </c>
      <c r="K24" s="9"/>
      <c r="L24" s="9"/>
      <c r="M24" s="9"/>
    </row>
    <row r="25" spans="1:13" x14ac:dyDescent="0.25">
      <c r="A25"/>
      <c r="D25" s="9"/>
      <c r="K25" s="9"/>
      <c r="L25" s="9"/>
      <c r="M25" s="9"/>
    </row>
    <row r="26" spans="1:13" x14ac:dyDescent="0.25">
      <c r="A26"/>
      <c r="B26" s="8" t="s">
        <v>682</v>
      </c>
      <c r="C26" t="s">
        <v>683</v>
      </c>
      <c r="D26" s="9">
        <v>96.062143006581877</v>
      </c>
      <c r="E26" s="9">
        <v>34.459040478640702</v>
      </c>
      <c r="F26" s="9">
        <v>0</v>
      </c>
      <c r="G26" s="9">
        <v>0</v>
      </c>
      <c r="H26" s="9">
        <v>0</v>
      </c>
      <c r="I26" s="9">
        <v>130.52000000000001</v>
      </c>
      <c r="K26" s="9"/>
      <c r="L26" s="9"/>
      <c r="M26" s="9"/>
    </row>
    <row r="27" spans="1:13" x14ac:dyDescent="0.25">
      <c r="A27"/>
      <c r="B27" s="8" t="s">
        <v>684</v>
      </c>
      <c r="C27" t="s">
        <v>685</v>
      </c>
      <c r="D27" s="9">
        <v>115.46216395986394</v>
      </c>
      <c r="E27" s="9">
        <v>41.418140977469065</v>
      </c>
      <c r="F27" s="9">
        <v>0</v>
      </c>
      <c r="G27" s="9">
        <v>0</v>
      </c>
      <c r="H27" s="9">
        <v>0</v>
      </c>
      <c r="I27" s="9">
        <v>156.88</v>
      </c>
      <c r="K27" s="9"/>
      <c r="L27" s="9"/>
      <c r="M27" s="9"/>
    </row>
    <row r="28" spans="1:13" x14ac:dyDescent="0.25">
      <c r="A28"/>
      <c r="B28" s="8" t="s">
        <v>686</v>
      </c>
      <c r="C28" t="s">
        <v>687</v>
      </c>
      <c r="D28" s="9">
        <v>125.76116981778148</v>
      </c>
      <c r="E28" s="9">
        <v>45.112560533812115</v>
      </c>
      <c r="F28" s="9">
        <v>0</v>
      </c>
      <c r="G28" s="9">
        <v>0</v>
      </c>
      <c r="H28" s="9">
        <v>0</v>
      </c>
      <c r="I28" s="9">
        <v>170.87</v>
      </c>
      <c r="K28" s="9"/>
      <c r="L28" s="9"/>
      <c r="M28" s="9"/>
    </row>
    <row r="29" spans="1:13" x14ac:dyDescent="0.25">
      <c r="A29"/>
      <c r="B29" s="8" t="s">
        <v>688</v>
      </c>
      <c r="C29" t="s">
        <v>689</v>
      </c>
      <c r="D29" s="9">
        <v>158.21836140788236</v>
      </c>
      <c r="E29" s="9">
        <v>56.755478792981584</v>
      </c>
      <c r="F29" s="9">
        <v>0</v>
      </c>
      <c r="G29" s="9">
        <v>0</v>
      </c>
      <c r="H29" s="9">
        <v>0</v>
      </c>
      <c r="I29" s="9">
        <v>214.97</v>
      </c>
      <c r="K29" s="9"/>
      <c r="L29" s="9"/>
      <c r="M29" s="9"/>
    </row>
    <row r="30" spans="1:13" x14ac:dyDescent="0.25">
      <c r="A30"/>
      <c r="B30" s="8" t="s">
        <v>690</v>
      </c>
      <c r="C30" t="s">
        <v>691</v>
      </c>
      <c r="D30" s="9">
        <v>211.03288399548077</v>
      </c>
      <c r="E30" s="9">
        <v>75.700900108238329</v>
      </c>
      <c r="F30" s="9">
        <v>0</v>
      </c>
      <c r="G30" s="9">
        <v>0</v>
      </c>
      <c r="H30" s="9">
        <v>0</v>
      </c>
      <c r="I30" s="9">
        <v>286.73</v>
      </c>
      <c r="K30" s="9"/>
      <c r="L30" s="9"/>
      <c r="M30" s="9"/>
    </row>
    <row r="31" spans="1:13" x14ac:dyDescent="0.25">
      <c r="A31"/>
      <c r="D31" s="9"/>
      <c r="K31" s="9"/>
      <c r="L31" s="9"/>
      <c r="M31" s="9"/>
    </row>
    <row r="32" spans="1:13" x14ac:dyDescent="0.25">
      <c r="A32"/>
      <c r="B32" s="8" t="s">
        <v>692</v>
      </c>
      <c r="C32" t="s">
        <v>693</v>
      </c>
      <c r="D32" s="9">
        <v>119.78978950521072</v>
      </c>
      <c r="E32" s="9">
        <v>43.006024773448452</v>
      </c>
      <c r="F32" s="9">
        <v>8.2979566808146288</v>
      </c>
      <c r="G32" s="9">
        <v>0.64649942684538875</v>
      </c>
      <c r="H32" s="9">
        <v>0</v>
      </c>
      <c r="I32" s="9">
        <v>171.74</v>
      </c>
      <c r="K32" s="9"/>
      <c r="L32" s="9"/>
      <c r="M32" s="9"/>
    </row>
    <row r="33" spans="1:13" x14ac:dyDescent="0.25">
      <c r="A33"/>
      <c r="B33" s="8" t="s">
        <v>694</v>
      </c>
      <c r="C33" t="s">
        <v>695</v>
      </c>
      <c r="D33" s="9">
        <v>140.46209522182428</v>
      </c>
      <c r="E33" s="9">
        <v>50.42848166728762</v>
      </c>
      <c r="F33" s="9">
        <v>10.042574730534907</v>
      </c>
      <c r="G33" s="9">
        <v>0.64649942684538875</v>
      </c>
      <c r="H33" s="9">
        <v>0</v>
      </c>
      <c r="I33" s="9">
        <v>201.58</v>
      </c>
      <c r="K33" s="9"/>
      <c r="L33" s="9"/>
      <c r="M33" s="9"/>
    </row>
    <row r="34" spans="1:13" x14ac:dyDescent="0.25">
      <c r="A34"/>
      <c r="B34" s="8" t="s">
        <v>696</v>
      </c>
      <c r="C34" t="s">
        <v>697</v>
      </c>
      <c r="D34" s="9">
        <v>151.24401208480208</v>
      </c>
      <c r="E34" s="9">
        <v>54.29185846228112</v>
      </c>
      <c r="F34" s="9">
        <v>8.9731840070621764</v>
      </c>
      <c r="G34" s="9">
        <v>0.64649942684538875</v>
      </c>
      <c r="H34" s="9">
        <v>0</v>
      </c>
      <c r="I34" s="9">
        <v>215.16</v>
      </c>
      <c r="K34" s="9"/>
      <c r="L34" s="9"/>
      <c r="M34" s="9"/>
    </row>
    <row r="35" spans="1:13" x14ac:dyDescent="0.25">
      <c r="A35"/>
      <c r="B35" s="8" t="s">
        <v>698</v>
      </c>
      <c r="C35" t="s">
        <v>699</v>
      </c>
      <c r="D35" s="9">
        <v>184.2862689310335</v>
      </c>
      <c r="E35" s="9">
        <v>66.148943816378107</v>
      </c>
      <c r="F35" s="9">
        <v>10.048589062728254</v>
      </c>
      <c r="G35" s="9">
        <v>0.64649942684538875</v>
      </c>
      <c r="H35" s="9">
        <v>0</v>
      </c>
      <c r="I35" s="9">
        <v>261.13</v>
      </c>
      <c r="K35" s="9"/>
      <c r="L35" s="9"/>
      <c r="M35" s="9"/>
    </row>
    <row r="36" spans="1:13" x14ac:dyDescent="0.25">
      <c r="A36"/>
      <c r="B36" s="8" t="s">
        <v>700</v>
      </c>
      <c r="C36" t="s">
        <v>701</v>
      </c>
      <c r="D36" s="9">
        <v>250.71940457419632</v>
      </c>
      <c r="E36" s="9">
        <v>89.989892563985478</v>
      </c>
      <c r="F36" s="9">
        <v>12.630518196901487</v>
      </c>
      <c r="G36" s="9">
        <v>0.64649942684538875</v>
      </c>
      <c r="H36" s="9">
        <v>0</v>
      </c>
      <c r="I36" s="9">
        <v>353.99</v>
      </c>
      <c r="K36" s="9"/>
      <c r="L36" s="9"/>
      <c r="M36" s="9"/>
    </row>
    <row r="37" spans="1:13" x14ac:dyDescent="0.25">
      <c r="A37"/>
      <c r="D37" s="9"/>
      <c r="K37" s="9"/>
      <c r="L37" s="9"/>
      <c r="M37" s="9"/>
    </row>
    <row r="38" spans="1:13" x14ac:dyDescent="0.25">
      <c r="A38"/>
      <c r="B38" s="8" t="s">
        <v>702</v>
      </c>
      <c r="C38" t="s">
        <v>703</v>
      </c>
      <c r="D38" s="9">
        <v>39.45715798436801</v>
      </c>
      <c r="E38" s="9">
        <v>24.758376704467732</v>
      </c>
      <c r="F38" s="9">
        <v>0</v>
      </c>
      <c r="G38" s="9">
        <v>0</v>
      </c>
      <c r="H38" s="9">
        <v>0</v>
      </c>
      <c r="I38" s="9">
        <v>64.22</v>
      </c>
      <c r="K38" s="9"/>
      <c r="L38" s="9"/>
      <c r="M38" s="9"/>
    </row>
    <row r="39" spans="1:13" x14ac:dyDescent="0.25">
      <c r="A39"/>
      <c r="B39" s="8" t="s">
        <v>704</v>
      </c>
      <c r="C39" t="s">
        <v>705</v>
      </c>
      <c r="D39" s="9">
        <v>54.786220836067173</v>
      </c>
      <c r="E39" s="9">
        <v>23.80320010658809</v>
      </c>
      <c r="F39" s="9">
        <v>0</v>
      </c>
      <c r="G39" s="9">
        <v>0</v>
      </c>
      <c r="H39" s="9">
        <v>0</v>
      </c>
      <c r="I39" s="9">
        <v>78.59</v>
      </c>
      <c r="K39" s="9"/>
      <c r="L39" s="9"/>
      <c r="M39" s="9"/>
    </row>
    <row r="40" spans="1:13" x14ac:dyDescent="0.25">
      <c r="A40"/>
      <c r="B40" s="8" t="s">
        <v>706</v>
      </c>
      <c r="C40" t="s">
        <v>707</v>
      </c>
      <c r="D40" s="9">
        <v>79.807129417846809</v>
      </c>
      <c r="E40" s="9">
        <v>22.142975465152148</v>
      </c>
      <c r="F40" s="9">
        <v>8.2994613677203368</v>
      </c>
      <c r="G40" s="9">
        <v>1.2535892168305767</v>
      </c>
      <c r="H40" s="9">
        <v>0</v>
      </c>
      <c r="I40" s="9">
        <v>111.5</v>
      </c>
      <c r="K40" s="9"/>
      <c r="L40" s="9"/>
      <c r="M40" s="9"/>
    </row>
    <row r="41" spans="1:13" x14ac:dyDescent="0.25">
      <c r="A41"/>
      <c r="B41" s="8" t="s">
        <v>708</v>
      </c>
      <c r="C41" t="s">
        <v>709</v>
      </c>
      <c r="D41" s="9">
        <v>84.830725927409219</v>
      </c>
      <c r="E41" s="9">
        <v>30.462667838094518</v>
      </c>
      <c r="F41" s="9">
        <v>8.2994613677203368</v>
      </c>
      <c r="G41" s="9">
        <v>1.2535892168305767</v>
      </c>
      <c r="H41" s="9">
        <v>0</v>
      </c>
      <c r="I41" s="9">
        <v>124.85</v>
      </c>
      <c r="K41" s="9"/>
      <c r="L41" s="9"/>
      <c r="M41" s="9"/>
    </row>
    <row r="42" spans="1:13" x14ac:dyDescent="0.25">
      <c r="A42"/>
      <c r="B42" s="8" t="s">
        <v>710</v>
      </c>
      <c r="C42" t="s">
        <v>711</v>
      </c>
      <c r="D42" s="9">
        <v>82.887853328084262</v>
      </c>
      <c r="E42" s="9">
        <v>26.033603626458557</v>
      </c>
      <c r="F42" s="9">
        <v>0</v>
      </c>
      <c r="G42" s="9">
        <v>0</v>
      </c>
      <c r="H42" s="9">
        <v>0</v>
      </c>
      <c r="I42" s="9">
        <v>108.92</v>
      </c>
      <c r="K42" s="9"/>
      <c r="L42" s="9"/>
      <c r="M42" s="9"/>
    </row>
    <row r="43" spans="1:13" x14ac:dyDescent="0.25">
      <c r="A43"/>
      <c r="B43" s="8" t="s">
        <v>712</v>
      </c>
      <c r="C43" t="s">
        <v>713</v>
      </c>
      <c r="D43" s="9">
        <v>105.09748794016973</v>
      </c>
      <c r="E43" s="9">
        <v>28.512797781491617</v>
      </c>
      <c r="F43" s="9">
        <v>0</v>
      </c>
      <c r="G43" s="9">
        <v>0</v>
      </c>
      <c r="H43" s="9">
        <v>0</v>
      </c>
      <c r="I43" s="9">
        <v>133.61000000000001</v>
      </c>
      <c r="K43" s="9"/>
      <c r="L43" s="9"/>
      <c r="M43" s="9"/>
    </row>
    <row r="44" spans="1:13" x14ac:dyDescent="0.25">
      <c r="A44"/>
      <c r="B44" s="8" t="s">
        <v>714</v>
      </c>
      <c r="C44" t="s">
        <v>715</v>
      </c>
      <c r="D44" s="9">
        <v>144.30939958580765</v>
      </c>
      <c r="E44" s="9">
        <v>36.727314251382275</v>
      </c>
      <c r="F44" s="9">
        <v>0</v>
      </c>
      <c r="G44" s="9">
        <v>0</v>
      </c>
      <c r="H44" s="9">
        <v>0</v>
      </c>
      <c r="I44" s="9">
        <v>181.04</v>
      </c>
      <c r="K44" s="9"/>
      <c r="L44" s="9"/>
      <c r="M44" s="9"/>
    </row>
    <row r="45" spans="1:13" x14ac:dyDescent="0.25">
      <c r="A45"/>
      <c r="B45" s="8" t="s">
        <v>716</v>
      </c>
      <c r="C45" t="s">
        <v>717</v>
      </c>
      <c r="D45" s="9">
        <v>110.36063334533583</v>
      </c>
      <c r="E45" s="9">
        <v>31.443229304960898</v>
      </c>
      <c r="F45" s="9">
        <v>0</v>
      </c>
      <c r="G45" s="9">
        <v>0</v>
      </c>
      <c r="H45" s="9">
        <v>0</v>
      </c>
      <c r="I45" s="9">
        <v>141.80000000000001</v>
      </c>
      <c r="K45" s="9"/>
      <c r="L45" s="9"/>
      <c r="M45" s="9"/>
    </row>
    <row r="46" spans="1:13" x14ac:dyDescent="0.25">
      <c r="A46"/>
      <c r="B46" s="8" t="s">
        <v>718</v>
      </c>
      <c r="C46" t="s">
        <v>719</v>
      </c>
      <c r="D46" s="9">
        <v>162.00764262683992</v>
      </c>
      <c r="E46" s="9">
        <v>37.821251451395909</v>
      </c>
      <c r="F46" s="9">
        <v>0</v>
      </c>
      <c r="G46" s="9">
        <v>0</v>
      </c>
      <c r="H46" s="9">
        <v>0</v>
      </c>
      <c r="I46" s="9">
        <v>199.83</v>
      </c>
      <c r="K46" s="9"/>
      <c r="L46" s="9"/>
      <c r="M46" s="9"/>
    </row>
    <row r="47" spans="1:13" x14ac:dyDescent="0.25">
      <c r="A47"/>
      <c r="B47" s="8" t="s">
        <v>720</v>
      </c>
      <c r="C47" t="s">
        <v>721</v>
      </c>
      <c r="D47" s="9">
        <v>170.63473192529736</v>
      </c>
      <c r="E47" s="9">
        <v>40.849291360032559</v>
      </c>
      <c r="F47" s="9">
        <v>0</v>
      </c>
      <c r="G47" s="9">
        <v>0</v>
      </c>
      <c r="H47" s="9">
        <v>0</v>
      </c>
      <c r="I47" s="9">
        <v>211.48</v>
      </c>
      <c r="K47" s="9"/>
      <c r="L47" s="9"/>
      <c r="M47" s="9"/>
    </row>
    <row r="48" spans="1:13" x14ac:dyDescent="0.25">
      <c r="A48"/>
      <c r="D48" s="9"/>
      <c r="K48" s="9"/>
      <c r="L48" s="9"/>
      <c r="M48" s="9"/>
    </row>
    <row r="49" spans="1:13" x14ac:dyDescent="0.25">
      <c r="A49"/>
      <c r="B49" s="8" t="s">
        <v>722</v>
      </c>
      <c r="C49" t="s">
        <v>723</v>
      </c>
      <c r="D49" s="9">
        <v>111.38093809171065</v>
      </c>
      <c r="E49" s="9">
        <v>31.981876595229664</v>
      </c>
      <c r="F49" s="9">
        <v>8.2994613677203368</v>
      </c>
      <c r="G49" s="9">
        <v>1.2535892168305767</v>
      </c>
      <c r="H49" s="9">
        <v>0</v>
      </c>
      <c r="I49" s="9">
        <v>152.91999999999999</v>
      </c>
      <c r="K49" s="9"/>
      <c r="L49" s="9"/>
      <c r="M49" s="9"/>
    </row>
    <row r="50" spans="1:13" x14ac:dyDescent="0.25">
      <c r="A50"/>
      <c r="B50" s="8" t="s">
        <v>724</v>
      </c>
      <c r="C50" t="s">
        <v>725</v>
      </c>
      <c r="D50" s="9">
        <v>134.61249547078341</v>
      </c>
      <c r="E50" s="9">
        <v>32.393206051188557</v>
      </c>
      <c r="F50" s="9">
        <v>8.2994613677203368</v>
      </c>
      <c r="G50" s="9">
        <v>1.2535892168305767</v>
      </c>
      <c r="H50" s="9">
        <v>0</v>
      </c>
      <c r="I50" s="9">
        <v>176.56</v>
      </c>
      <c r="K50" s="9"/>
      <c r="L50" s="9"/>
      <c r="M50" s="9"/>
    </row>
    <row r="51" spans="1:13" x14ac:dyDescent="0.25">
      <c r="A51"/>
      <c r="B51" s="8" t="s">
        <v>726</v>
      </c>
      <c r="C51" t="s">
        <v>727</v>
      </c>
      <c r="D51" s="9">
        <v>188.41422564278105</v>
      </c>
      <c r="E51" s="9">
        <v>48.805128820808648</v>
      </c>
      <c r="F51" s="9">
        <v>9.8792806111195173</v>
      </c>
      <c r="G51" s="9">
        <v>0.91050164169799819</v>
      </c>
      <c r="H51" s="9">
        <v>0</v>
      </c>
      <c r="I51" s="9">
        <v>248.01</v>
      </c>
      <c r="K51" s="9"/>
      <c r="L51" s="9"/>
      <c r="M51" s="9"/>
    </row>
    <row r="52" spans="1:13" x14ac:dyDescent="0.25">
      <c r="A52"/>
      <c r="B52" s="8" t="s">
        <v>728</v>
      </c>
      <c r="C52" t="s">
        <v>729</v>
      </c>
      <c r="D52" s="9">
        <v>156.49826976128122</v>
      </c>
      <c r="E52" s="9">
        <v>39.521898224573697</v>
      </c>
      <c r="F52" s="9">
        <v>9.8792806111195173</v>
      </c>
      <c r="G52" s="9">
        <v>0.98967569749782358</v>
      </c>
      <c r="H52" s="9">
        <v>0</v>
      </c>
      <c r="I52" s="9">
        <v>206.89</v>
      </c>
      <c r="K52" s="9"/>
      <c r="L52" s="9"/>
      <c r="M52" s="9"/>
    </row>
    <row r="53" spans="1:13" x14ac:dyDescent="0.25">
      <c r="A53"/>
      <c r="B53" s="8" t="s">
        <v>730</v>
      </c>
      <c r="C53" t="s">
        <v>731</v>
      </c>
      <c r="D53" s="9">
        <v>211.31696664482851</v>
      </c>
      <c r="E53" s="9">
        <v>52.597933409164078</v>
      </c>
      <c r="F53" s="9">
        <v>9.8792806111195173</v>
      </c>
      <c r="G53" s="9">
        <v>0.89730596573135968</v>
      </c>
      <c r="H53" s="9">
        <v>0</v>
      </c>
      <c r="I53" s="9">
        <v>274.69</v>
      </c>
      <c r="K53" s="9"/>
      <c r="L53" s="9"/>
      <c r="M53" s="9"/>
    </row>
    <row r="54" spans="1:13" x14ac:dyDescent="0.25">
      <c r="A54"/>
      <c r="B54" s="8" t="s">
        <v>732</v>
      </c>
      <c r="C54" t="s">
        <v>733</v>
      </c>
      <c r="D54" s="9">
        <v>236.2298622807447</v>
      </c>
      <c r="E54" s="9">
        <v>54.145509011990512</v>
      </c>
      <c r="F54" s="9">
        <v>11.978492482485555</v>
      </c>
      <c r="G54" s="9">
        <v>0.91050164169799819</v>
      </c>
      <c r="H54" s="9">
        <v>0</v>
      </c>
      <c r="I54" s="9">
        <v>303.26</v>
      </c>
      <c r="K54" s="9"/>
      <c r="L54" s="9"/>
      <c r="M54" s="9"/>
    </row>
    <row r="55" spans="1:13" x14ac:dyDescent="0.25">
      <c r="A55"/>
      <c r="D55" s="9"/>
      <c r="K55" s="9"/>
      <c r="L55" s="9"/>
      <c r="M55" s="9"/>
    </row>
    <row r="56" spans="1:13" x14ac:dyDescent="0.25">
      <c r="A56"/>
      <c r="B56" s="8" t="s">
        <v>734</v>
      </c>
      <c r="C56" t="s">
        <v>735</v>
      </c>
      <c r="D56" s="9">
        <v>99.447597035337949</v>
      </c>
      <c r="E56" s="9">
        <v>35.310337493381212</v>
      </c>
      <c r="F56" s="9">
        <v>0</v>
      </c>
      <c r="G56" s="9">
        <v>0</v>
      </c>
      <c r="H56" s="9">
        <v>0</v>
      </c>
      <c r="I56" s="9">
        <v>134.76</v>
      </c>
      <c r="K56" s="9"/>
      <c r="L56" s="9"/>
      <c r="M56" s="9"/>
    </row>
    <row r="57" spans="1:13" x14ac:dyDescent="0.25">
      <c r="A57"/>
      <c r="B57" s="8" t="s">
        <v>736</v>
      </c>
      <c r="C57" t="s">
        <v>737</v>
      </c>
      <c r="D57" s="9">
        <v>137.8400503188918</v>
      </c>
      <c r="E57" s="9">
        <v>39.805145744841745</v>
      </c>
      <c r="F57" s="9">
        <v>0</v>
      </c>
      <c r="G57" s="9">
        <v>0</v>
      </c>
      <c r="H57" s="9">
        <v>0</v>
      </c>
      <c r="I57" s="9">
        <v>177.65</v>
      </c>
      <c r="K57" s="9"/>
      <c r="L57" s="9"/>
      <c r="M57" s="9"/>
    </row>
    <row r="58" spans="1:13" x14ac:dyDescent="0.25">
      <c r="A58"/>
      <c r="B58" s="8" t="s">
        <v>738</v>
      </c>
      <c r="C58" t="s">
        <v>739</v>
      </c>
      <c r="D58" s="9">
        <v>161.08677802662214</v>
      </c>
      <c r="E58" s="9">
        <v>57.19489458775255</v>
      </c>
      <c r="F58" s="9">
        <v>0</v>
      </c>
      <c r="G58" s="9">
        <v>0</v>
      </c>
      <c r="H58" s="9">
        <v>0</v>
      </c>
      <c r="I58" s="9">
        <v>218.28</v>
      </c>
      <c r="K58" s="9"/>
      <c r="L58" s="9"/>
      <c r="M58" s="9"/>
    </row>
    <row r="59" spans="1:13" x14ac:dyDescent="0.25">
      <c r="A59"/>
      <c r="B59" s="8" t="s">
        <v>740</v>
      </c>
      <c r="C59" t="s">
        <v>741</v>
      </c>
      <c r="D59" s="9">
        <v>147.55405625259965</v>
      </c>
      <c r="E59" s="9">
        <v>43.134463019691673</v>
      </c>
      <c r="F59" s="9">
        <v>0</v>
      </c>
      <c r="G59" s="9">
        <v>0</v>
      </c>
      <c r="H59" s="9">
        <v>0</v>
      </c>
      <c r="I59" s="9">
        <v>190.69</v>
      </c>
      <c r="K59" s="9"/>
      <c r="L59" s="9"/>
      <c r="M59" s="9"/>
    </row>
    <row r="60" spans="1:13" x14ac:dyDescent="0.25">
      <c r="A60"/>
      <c r="B60" s="8" t="s">
        <v>742</v>
      </c>
      <c r="C60" t="s">
        <v>743</v>
      </c>
      <c r="D60" s="9">
        <v>226.04454761241254</v>
      </c>
      <c r="E60" s="9">
        <v>58.934595824302669</v>
      </c>
      <c r="F60" s="9">
        <v>0</v>
      </c>
      <c r="G60" s="9">
        <v>0</v>
      </c>
      <c r="H60" s="9">
        <v>0</v>
      </c>
      <c r="I60" s="9">
        <v>284.98</v>
      </c>
      <c r="K60" s="9"/>
      <c r="L60" s="9"/>
      <c r="M60" s="9"/>
    </row>
    <row r="61" spans="1:13" x14ac:dyDescent="0.25">
      <c r="A61"/>
      <c r="B61" s="8" t="s">
        <v>744</v>
      </c>
      <c r="C61" t="s">
        <v>745</v>
      </c>
      <c r="D61" s="9">
        <v>210.94888012024253</v>
      </c>
      <c r="E61" s="9">
        <v>51.184755790824966</v>
      </c>
      <c r="F61" s="9">
        <v>0</v>
      </c>
      <c r="G61" s="9">
        <v>0</v>
      </c>
      <c r="H61" s="9">
        <v>0</v>
      </c>
      <c r="I61" s="9">
        <v>262.13</v>
      </c>
      <c r="K61" s="9"/>
      <c r="L61" s="9"/>
      <c r="M61" s="9"/>
    </row>
    <row r="62" spans="1:13" x14ac:dyDescent="0.25">
      <c r="A62"/>
      <c r="D62" s="9"/>
      <c r="K62" s="9"/>
      <c r="L62" s="9"/>
      <c r="M62" s="9"/>
    </row>
    <row r="63" spans="1:13" x14ac:dyDescent="0.25">
      <c r="A63"/>
      <c r="B63" s="8" t="s">
        <v>746</v>
      </c>
      <c r="C63" t="s">
        <v>747</v>
      </c>
      <c r="D63" s="9">
        <v>128.05055006365961</v>
      </c>
      <c r="E63" s="9">
        <v>42.37917705149556</v>
      </c>
      <c r="F63" s="9">
        <v>8.2994613677203368</v>
      </c>
      <c r="G63" s="9">
        <v>1.2535892168305767</v>
      </c>
      <c r="H63" s="9">
        <v>0</v>
      </c>
      <c r="I63" s="9">
        <v>179.98</v>
      </c>
      <c r="K63" s="9"/>
      <c r="L63" s="9"/>
      <c r="M63" s="9"/>
    </row>
    <row r="64" spans="1:13" x14ac:dyDescent="0.25">
      <c r="A64"/>
      <c r="B64" s="8" t="s">
        <v>748</v>
      </c>
      <c r="C64" t="s">
        <v>749</v>
      </c>
      <c r="D64" s="9">
        <v>152.61937753310718</v>
      </c>
      <c r="E64" s="9">
        <v>46.90355811268698</v>
      </c>
      <c r="F64" s="9">
        <v>8.2994613677203368</v>
      </c>
      <c r="G64" s="9">
        <v>1.2535892168305767</v>
      </c>
      <c r="H64" s="9">
        <v>0</v>
      </c>
      <c r="I64" s="9">
        <v>209.08</v>
      </c>
      <c r="K64" s="9"/>
      <c r="L64" s="9"/>
      <c r="M64" s="9"/>
    </row>
    <row r="65" spans="1:13" x14ac:dyDescent="0.25">
      <c r="A65"/>
      <c r="B65" s="8" t="s">
        <v>750</v>
      </c>
      <c r="C65" t="s">
        <v>751</v>
      </c>
      <c r="D65" s="9">
        <v>218.86078813178099</v>
      </c>
      <c r="E65" s="9">
        <v>58.02413392610471</v>
      </c>
      <c r="F65" s="9">
        <v>9.8792806111195173</v>
      </c>
      <c r="G65" s="9">
        <v>0.91050164169799819</v>
      </c>
      <c r="H65" s="9">
        <v>0</v>
      </c>
      <c r="I65" s="9">
        <v>287.67</v>
      </c>
      <c r="K65" s="9"/>
      <c r="L65" s="9"/>
      <c r="M65" s="9"/>
    </row>
    <row r="66" spans="1:13" x14ac:dyDescent="0.25">
      <c r="A66"/>
      <c r="B66" s="8" t="s">
        <v>752</v>
      </c>
      <c r="C66" t="s">
        <v>753</v>
      </c>
      <c r="D66" s="9">
        <v>181.82081503149774</v>
      </c>
      <c r="E66" s="9">
        <v>52.796960988217187</v>
      </c>
      <c r="F66" s="9">
        <v>9.8792806111195173</v>
      </c>
      <c r="G66" s="9">
        <v>0.98967569749782358</v>
      </c>
      <c r="H66" s="9">
        <v>0</v>
      </c>
      <c r="I66" s="9">
        <v>245.49</v>
      </c>
      <c r="K66" s="9"/>
      <c r="L66" s="9"/>
      <c r="M66" s="9"/>
    </row>
    <row r="67" spans="1:13" x14ac:dyDescent="0.25">
      <c r="A67"/>
      <c r="B67" s="8" t="s">
        <v>754</v>
      </c>
      <c r="C67" t="s">
        <v>755</v>
      </c>
      <c r="D67" s="9">
        <v>204.15849492066062</v>
      </c>
      <c r="E67" s="9">
        <v>68.999754118597011</v>
      </c>
      <c r="F67" s="9">
        <v>9.8792806111195173</v>
      </c>
      <c r="G67" s="9">
        <v>0.89730596573135968</v>
      </c>
      <c r="H67" s="9">
        <v>0</v>
      </c>
      <c r="I67" s="9">
        <v>283.93</v>
      </c>
      <c r="K67" s="9"/>
      <c r="L67" s="9"/>
      <c r="M67" s="9"/>
    </row>
    <row r="68" spans="1:13" x14ac:dyDescent="0.25">
      <c r="A68"/>
      <c r="B68" s="8" t="s">
        <v>756</v>
      </c>
      <c r="C68" t="s">
        <v>757</v>
      </c>
      <c r="D68" s="9">
        <v>272.16376671134515</v>
      </c>
      <c r="E68" s="9">
        <v>67.232864448597951</v>
      </c>
      <c r="F68" s="9">
        <v>11.978492482485555</v>
      </c>
      <c r="G68" s="9">
        <v>0.91050164169799819</v>
      </c>
      <c r="H68" s="9">
        <v>0</v>
      </c>
      <c r="I68" s="9">
        <v>352.29</v>
      </c>
      <c r="K68" s="9"/>
      <c r="L68" s="9"/>
      <c r="M68" s="9"/>
    </row>
    <row r="69" spans="1:13" x14ac:dyDescent="0.25">
      <c r="A69"/>
      <c r="D69" s="9"/>
      <c r="K69" s="9"/>
      <c r="L69" s="9"/>
      <c r="M69" s="9"/>
    </row>
    <row r="70" spans="1:13" x14ac:dyDescent="0.25">
      <c r="A70"/>
      <c r="B70" s="8" t="s">
        <v>758</v>
      </c>
      <c r="C70" t="s">
        <v>759</v>
      </c>
      <c r="D70" s="9">
        <v>164.57101581799137</v>
      </c>
      <c r="E70" s="9">
        <v>45.979425117045096</v>
      </c>
      <c r="F70" s="9">
        <v>0</v>
      </c>
      <c r="G70" s="9">
        <v>0</v>
      </c>
      <c r="H70" s="9">
        <v>0</v>
      </c>
      <c r="I70" s="9">
        <v>210.55</v>
      </c>
      <c r="K70" s="9"/>
      <c r="L70" s="9"/>
      <c r="M70" s="9"/>
    </row>
    <row r="71" spans="1:13" x14ac:dyDescent="0.25">
      <c r="A71"/>
      <c r="B71" s="8" t="s">
        <v>760</v>
      </c>
      <c r="C71" t="s">
        <v>761</v>
      </c>
      <c r="D71" s="9">
        <v>207.54967228241762</v>
      </c>
      <c r="E71" s="9">
        <v>53.143909377916913</v>
      </c>
      <c r="F71" s="9">
        <v>0</v>
      </c>
      <c r="G71" s="9">
        <v>0</v>
      </c>
      <c r="H71" s="9">
        <v>0</v>
      </c>
      <c r="I71" s="9">
        <v>260.69</v>
      </c>
      <c r="K71" s="9"/>
      <c r="L71" s="9"/>
      <c r="M71" s="9"/>
    </row>
    <row r="72" spans="1:13" x14ac:dyDescent="0.25">
      <c r="A72"/>
      <c r="B72" s="8" t="s">
        <v>762</v>
      </c>
      <c r="C72" t="s">
        <v>763</v>
      </c>
      <c r="D72" s="9">
        <v>274.85431441667225</v>
      </c>
      <c r="E72" s="9">
        <v>63.524818467938388</v>
      </c>
      <c r="F72" s="9">
        <v>0</v>
      </c>
      <c r="G72" s="9">
        <v>0</v>
      </c>
      <c r="H72" s="9">
        <v>0</v>
      </c>
      <c r="I72" s="9">
        <v>338.38</v>
      </c>
      <c r="K72" s="9"/>
      <c r="L72" s="9"/>
      <c r="M72" s="9"/>
    </row>
    <row r="73" spans="1:13" x14ac:dyDescent="0.25">
      <c r="A73"/>
      <c r="B73" s="8" t="s">
        <v>764</v>
      </c>
      <c r="C73" t="s">
        <v>765</v>
      </c>
      <c r="D73" s="9">
        <v>330.31971262214466</v>
      </c>
      <c r="E73" s="9">
        <v>66.86299766468791</v>
      </c>
      <c r="F73" s="9">
        <v>0</v>
      </c>
      <c r="G73" s="9">
        <v>0</v>
      </c>
      <c r="H73" s="9">
        <v>0</v>
      </c>
      <c r="I73" s="9">
        <v>397.18</v>
      </c>
      <c r="K73" s="9"/>
      <c r="L73" s="9"/>
      <c r="M73" s="9"/>
    </row>
    <row r="74" spans="1:13" x14ac:dyDescent="0.25">
      <c r="A74"/>
      <c r="B74" s="8" t="s">
        <v>766</v>
      </c>
      <c r="C74" t="s">
        <v>767</v>
      </c>
      <c r="D74" s="9">
        <v>309.54662097644439</v>
      </c>
      <c r="E74" s="9">
        <v>66.44020513098647</v>
      </c>
      <c r="F74" s="9">
        <v>0</v>
      </c>
      <c r="G74" s="9">
        <v>0</v>
      </c>
      <c r="H74" s="9">
        <v>0</v>
      </c>
      <c r="I74" s="9">
        <v>375.99</v>
      </c>
      <c r="K74" s="9"/>
      <c r="L74" s="9"/>
      <c r="M74" s="9"/>
    </row>
    <row r="75" spans="1:13" x14ac:dyDescent="0.25">
      <c r="A75"/>
      <c r="D75" s="9"/>
      <c r="K75" s="9"/>
      <c r="L75" s="9"/>
      <c r="M75" s="9"/>
    </row>
    <row r="76" spans="1:13" x14ac:dyDescent="0.25">
      <c r="A76"/>
      <c r="B76" s="8" t="s">
        <v>768</v>
      </c>
      <c r="C76" t="s">
        <v>769</v>
      </c>
      <c r="D76" s="9">
        <v>319.50112825588019</v>
      </c>
      <c r="E76" s="9">
        <v>105.37387314820819</v>
      </c>
      <c r="F76" s="9">
        <v>0</v>
      </c>
      <c r="G76" s="9">
        <v>0</v>
      </c>
      <c r="H76" s="9">
        <v>0</v>
      </c>
      <c r="I76" s="9">
        <v>424.88</v>
      </c>
      <c r="K76" s="9"/>
      <c r="L76" s="9"/>
      <c r="M76" s="9"/>
    </row>
    <row r="77" spans="1:13" x14ac:dyDescent="0.25">
      <c r="A77"/>
      <c r="D77" s="9"/>
      <c r="K77" s="9"/>
      <c r="L77" s="9"/>
      <c r="M77" s="9"/>
    </row>
    <row r="78" spans="1:13" x14ac:dyDescent="0.25">
      <c r="A78"/>
      <c r="B78" s="8" t="s">
        <v>770</v>
      </c>
      <c r="C78" t="s">
        <v>771</v>
      </c>
      <c r="D78" s="9">
        <v>71.706909516417511</v>
      </c>
      <c r="E78" s="9">
        <v>21.242815734076029</v>
      </c>
      <c r="F78" s="9">
        <v>0</v>
      </c>
      <c r="G78" s="9">
        <v>0</v>
      </c>
      <c r="H78" s="9">
        <v>0</v>
      </c>
      <c r="I78" s="9">
        <v>92.95</v>
      </c>
      <c r="K78" s="9"/>
      <c r="L78" s="9"/>
      <c r="M78" s="9"/>
    </row>
    <row r="79" spans="1:13" x14ac:dyDescent="0.25">
      <c r="A79"/>
      <c r="B79" s="8" t="s">
        <v>772</v>
      </c>
      <c r="C79" t="s">
        <v>773</v>
      </c>
      <c r="D79" s="9">
        <v>106.08187797842164</v>
      </c>
      <c r="E79" s="9">
        <v>29.435532455125802</v>
      </c>
      <c r="F79" s="9">
        <v>0</v>
      </c>
      <c r="G79" s="9">
        <v>0</v>
      </c>
      <c r="H79" s="9">
        <v>0</v>
      </c>
      <c r="I79" s="9">
        <v>135.52000000000001</v>
      </c>
      <c r="K79" s="9"/>
      <c r="L79" s="9"/>
      <c r="M79" s="9"/>
    </row>
    <row r="80" spans="1:13" x14ac:dyDescent="0.25">
      <c r="A80"/>
      <c r="B80" s="8" t="s">
        <v>774</v>
      </c>
      <c r="C80" t="s">
        <v>775</v>
      </c>
      <c r="D80" s="9">
        <v>115.61354736285298</v>
      </c>
      <c r="E80" s="9">
        <v>33.405431747112907</v>
      </c>
      <c r="F80" s="9">
        <v>8.2994613677203368</v>
      </c>
      <c r="G80" s="9">
        <v>1.7286335516295321</v>
      </c>
      <c r="H80" s="9">
        <v>0</v>
      </c>
      <c r="I80" s="9">
        <v>159.05000000000001</v>
      </c>
      <c r="K80" s="9"/>
      <c r="L80" s="9"/>
      <c r="M80" s="9"/>
    </row>
    <row r="81" spans="1:13" x14ac:dyDescent="0.25">
      <c r="A81"/>
      <c r="B81" s="8" t="s">
        <v>776</v>
      </c>
      <c r="C81" t="s">
        <v>777</v>
      </c>
      <c r="D81" s="9">
        <v>144.89071985571164</v>
      </c>
      <c r="E81" s="9">
        <v>34.453735579302183</v>
      </c>
      <c r="F81" s="9">
        <v>8.2994613677203368</v>
      </c>
      <c r="G81" s="9">
        <v>1.7286335516295321</v>
      </c>
      <c r="H81" s="9">
        <v>0</v>
      </c>
      <c r="I81" s="9">
        <v>189.37</v>
      </c>
      <c r="K81" s="9"/>
      <c r="L81" s="9"/>
      <c r="M81" s="9"/>
    </row>
    <row r="82" spans="1:13" x14ac:dyDescent="0.25">
      <c r="A82"/>
      <c r="B82" s="8" t="s">
        <v>778</v>
      </c>
      <c r="C82" t="s">
        <v>779</v>
      </c>
      <c r="D82" s="9">
        <v>77.795475890581784</v>
      </c>
      <c r="E82" s="9">
        <v>27.819597136236968</v>
      </c>
      <c r="F82" s="9">
        <v>0</v>
      </c>
      <c r="G82" s="9">
        <v>0</v>
      </c>
      <c r="H82" s="9">
        <v>0</v>
      </c>
      <c r="I82" s="9">
        <v>105.62</v>
      </c>
      <c r="K82" s="9"/>
      <c r="L82" s="9"/>
      <c r="M82" s="9"/>
    </row>
    <row r="83" spans="1:13" x14ac:dyDescent="0.25">
      <c r="A83"/>
      <c r="B83" s="8" t="s">
        <v>780</v>
      </c>
      <c r="C83" t="s">
        <v>781</v>
      </c>
      <c r="D83" s="9">
        <v>130.04024340998291</v>
      </c>
      <c r="E83" s="9">
        <v>34.769061346100358</v>
      </c>
      <c r="F83" s="9">
        <v>0</v>
      </c>
      <c r="G83" s="9">
        <v>0</v>
      </c>
      <c r="H83" s="9">
        <v>0</v>
      </c>
      <c r="I83" s="9">
        <v>164.81</v>
      </c>
      <c r="K83" s="9"/>
      <c r="L83" s="9"/>
      <c r="M83" s="9"/>
    </row>
    <row r="84" spans="1:13" x14ac:dyDescent="0.25">
      <c r="A84"/>
      <c r="B84" s="8" t="s">
        <v>782</v>
      </c>
      <c r="C84" t="s">
        <v>783</v>
      </c>
      <c r="D84" s="9">
        <v>126.72151222459898</v>
      </c>
      <c r="E84" s="9">
        <v>40.31879063305076</v>
      </c>
      <c r="F84" s="9">
        <v>0</v>
      </c>
      <c r="G84" s="9">
        <v>0</v>
      </c>
      <c r="H84" s="9">
        <v>0</v>
      </c>
      <c r="I84" s="9">
        <v>167.04</v>
      </c>
      <c r="K84" s="9"/>
      <c r="L84" s="9"/>
      <c r="M84" s="9"/>
    </row>
    <row r="85" spans="1:13" x14ac:dyDescent="0.25">
      <c r="A85"/>
      <c r="B85" s="8" t="s">
        <v>784</v>
      </c>
      <c r="C85" t="s">
        <v>785</v>
      </c>
      <c r="D85" s="9">
        <v>188.01950938164148</v>
      </c>
      <c r="E85" s="9">
        <v>43.745689066637823</v>
      </c>
      <c r="F85" s="9">
        <v>0</v>
      </c>
      <c r="G85" s="9">
        <v>0</v>
      </c>
      <c r="H85" s="9">
        <v>0</v>
      </c>
      <c r="I85" s="9">
        <v>231.77</v>
      </c>
      <c r="K85" s="9"/>
      <c r="L85" s="9"/>
      <c r="M85" s="9"/>
    </row>
    <row r="86" spans="1:13" x14ac:dyDescent="0.25">
      <c r="A86"/>
      <c r="B86" s="8" t="s">
        <v>786</v>
      </c>
      <c r="C86" t="s">
        <v>787</v>
      </c>
      <c r="D86" s="9">
        <v>216.46684081959836</v>
      </c>
      <c r="E86" s="9">
        <v>45.717255879965435</v>
      </c>
      <c r="F86" s="9">
        <v>0</v>
      </c>
      <c r="G86" s="9">
        <v>0</v>
      </c>
      <c r="H86" s="9">
        <v>0</v>
      </c>
      <c r="I86" s="9">
        <v>262.18</v>
      </c>
      <c r="K86" s="9"/>
      <c r="L86" s="9"/>
      <c r="M86" s="9"/>
    </row>
    <row r="87" spans="1:13" x14ac:dyDescent="0.25">
      <c r="A87"/>
      <c r="D87" s="9"/>
      <c r="K87" s="9"/>
      <c r="L87" s="9"/>
      <c r="M87" s="9"/>
    </row>
    <row r="88" spans="1:13" x14ac:dyDescent="0.25">
      <c r="A88"/>
      <c r="B88" s="8" t="s">
        <v>788</v>
      </c>
      <c r="C88" t="s">
        <v>789</v>
      </c>
      <c r="D88" s="9">
        <v>128.40434005256103</v>
      </c>
      <c r="E88" s="9">
        <v>36.004499076964926</v>
      </c>
      <c r="F88" s="9">
        <v>8.2994613677203368</v>
      </c>
      <c r="G88" s="9">
        <v>1.7286335516295321</v>
      </c>
      <c r="H88" s="9">
        <v>0</v>
      </c>
      <c r="I88" s="9">
        <v>174.44</v>
      </c>
      <c r="K88" s="9"/>
      <c r="L88" s="9"/>
      <c r="M88" s="9"/>
    </row>
    <row r="89" spans="1:13" x14ac:dyDescent="0.25">
      <c r="A89"/>
      <c r="B89" s="8" t="s">
        <v>790</v>
      </c>
      <c r="C89" t="s">
        <v>791</v>
      </c>
      <c r="D89" s="9">
        <v>174.59304790661525</v>
      </c>
      <c r="E89" s="9">
        <v>35.592692080953732</v>
      </c>
      <c r="F89" s="9">
        <v>8.2994613677203368</v>
      </c>
      <c r="G89" s="9">
        <v>1.7286335516295321</v>
      </c>
      <c r="H89" s="9">
        <v>0</v>
      </c>
      <c r="I89" s="9">
        <v>220.21</v>
      </c>
      <c r="K89" s="9"/>
      <c r="L89" s="9"/>
      <c r="M89" s="9"/>
    </row>
    <row r="90" spans="1:13" x14ac:dyDescent="0.25">
      <c r="A90"/>
      <c r="B90" s="8" t="s">
        <v>792</v>
      </c>
      <c r="C90" t="s">
        <v>793</v>
      </c>
      <c r="D90" s="9">
        <v>175.40806533762714</v>
      </c>
      <c r="E90" s="9">
        <v>46.239432709673984</v>
      </c>
      <c r="F90" s="9">
        <v>9.8901012908688237</v>
      </c>
      <c r="G90" s="9">
        <v>0.91050164169799819</v>
      </c>
      <c r="H90" s="9">
        <v>0</v>
      </c>
      <c r="I90" s="9">
        <v>232.45</v>
      </c>
      <c r="K90" s="9"/>
      <c r="L90" s="9"/>
      <c r="M90" s="9"/>
    </row>
    <row r="91" spans="1:13" x14ac:dyDescent="0.25">
      <c r="A91"/>
      <c r="B91" s="8" t="s">
        <v>794</v>
      </c>
      <c r="C91" t="s">
        <v>795</v>
      </c>
      <c r="D91" s="9">
        <v>231.45218384056167</v>
      </c>
      <c r="E91" s="9">
        <v>39.649615645816795</v>
      </c>
      <c r="F91" s="9">
        <v>11.978492482485551</v>
      </c>
      <c r="G91" s="9">
        <v>0.91050164169799819</v>
      </c>
      <c r="H91" s="9">
        <v>0</v>
      </c>
      <c r="I91" s="9">
        <v>283.99</v>
      </c>
      <c r="K91" s="9"/>
      <c r="L91" s="9"/>
      <c r="M91" s="9"/>
    </row>
    <row r="92" spans="1:13" x14ac:dyDescent="0.25">
      <c r="A92"/>
      <c r="B92" s="8" t="s">
        <v>796</v>
      </c>
      <c r="C92" t="s">
        <v>797</v>
      </c>
      <c r="D92" s="9">
        <v>252.12600059986036</v>
      </c>
      <c r="E92" s="9">
        <v>51.676739421992082</v>
      </c>
      <c r="F92" s="9">
        <v>11.978492482485551</v>
      </c>
      <c r="G92" s="9">
        <v>0.91050164169799819</v>
      </c>
      <c r="H92" s="9">
        <v>0</v>
      </c>
      <c r="I92" s="9">
        <v>316.69</v>
      </c>
      <c r="K92" s="9"/>
      <c r="L92" s="9"/>
      <c r="M92" s="9"/>
    </row>
    <row r="93" spans="1:13" x14ac:dyDescent="0.25">
      <c r="A93"/>
      <c r="D93" s="9"/>
      <c r="K93" s="9"/>
      <c r="L93" s="9"/>
      <c r="M93" s="9"/>
    </row>
    <row r="94" spans="1:13" x14ac:dyDescent="0.25">
      <c r="A94"/>
      <c r="B94" s="8" t="s">
        <v>798</v>
      </c>
      <c r="C94" t="s">
        <v>799</v>
      </c>
      <c r="D94" s="9">
        <v>96.943231437047473</v>
      </c>
      <c r="E94" s="9">
        <v>35.777891696373558</v>
      </c>
      <c r="F94" s="9">
        <v>0</v>
      </c>
      <c r="G94" s="9">
        <v>0</v>
      </c>
      <c r="H94" s="9">
        <v>0</v>
      </c>
      <c r="I94" s="9">
        <v>132.72</v>
      </c>
      <c r="K94" s="9"/>
      <c r="L94" s="9"/>
      <c r="M94" s="9"/>
    </row>
    <row r="95" spans="1:13" x14ac:dyDescent="0.25">
      <c r="A95"/>
      <c r="B95" s="8" t="s">
        <v>800</v>
      </c>
      <c r="C95" t="s">
        <v>801</v>
      </c>
      <c r="D95" s="9">
        <v>161.92791349923323</v>
      </c>
      <c r="E95" s="9">
        <v>45.227723010270402</v>
      </c>
      <c r="F95" s="9">
        <v>0</v>
      </c>
      <c r="G95" s="9">
        <v>0</v>
      </c>
      <c r="H95" s="9">
        <v>0</v>
      </c>
      <c r="I95" s="9">
        <v>207.16</v>
      </c>
      <c r="K95" s="9"/>
      <c r="L95" s="9"/>
      <c r="M95" s="9"/>
    </row>
    <row r="96" spans="1:13" x14ac:dyDescent="0.25">
      <c r="A96"/>
      <c r="B96" s="8" t="s">
        <v>802</v>
      </c>
      <c r="C96" t="s">
        <v>803</v>
      </c>
      <c r="D96" s="9">
        <v>163.87175155201626</v>
      </c>
      <c r="E96" s="9">
        <v>46.330811686138418</v>
      </c>
      <c r="F96" s="9">
        <v>0</v>
      </c>
      <c r="G96" s="9">
        <v>0</v>
      </c>
      <c r="H96" s="9">
        <v>0</v>
      </c>
      <c r="I96" s="9">
        <v>210.2</v>
      </c>
      <c r="K96" s="9"/>
      <c r="L96" s="9"/>
      <c r="M96" s="9"/>
    </row>
    <row r="97" spans="1:13" x14ac:dyDescent="0.25">
      <c r="A97"/>
      <c r="B97" s="8" t="s">
        <v>804</v>
      </c>
      <c r="C97" t="s">
        <v>805</v>
      </c>
      <c r="D97" s="9">
        <v>234.3065524802322</v>
      </c>
      <c r="E97" s="9">
        <v>56.370473045397134</v>
      </c>
      <c r="F97" s="9">
        <v>0</v>
      </c>
      <c r="G97" s="9">
        <v>0</v>
      </c>
      <c r="H97" s="9">
        <v>0</v>
      </c>
      <c r="I97" s="9">
        <v>290.68</v>
      </c>
      <c r="K97" s="9"/>
      <c r="L97" s="9"/>
      <c r="M97" s="9"/>
    </row>
    <row r="98" spans="1:13" x14ac:dyDescent="0.25">
      <c r="A98"/>
      <c r="B98" s="8" t="s">
        <v>806</v>
      </c>
      <c r="C98" t="s">
        <v>807</v>
      </c>
      <c r="D98" s="9">
        <v>264.212096641519</v>
      </c>
      <c r="E98" s="9">
        <v>60.970166535001638</v>
      </c>
      <c r="F98" s="9">
        <v>0</v>
      </c>
      <c r="G98" s="9">
        <v>0</v>
      </c>
      <c r="H98" s="9">
        <v>0</v>
      </c>
      <c r="I98" s="9">
        <v>325.18</v>
      </c>
      <c r="K98" s="9"/>
      <c r="L98" s="9"/>
      <c r="M98" s="9"/>
    </row>
    <row r="99" spans="1:13" x14ac:dyDescent="0.25">
      <c r="A99"/>
      <c r="D99" s="9"/>
      <c r="K99" s="9"/>
      <c r="L99" s="9"/>
      <c r="M99" s="9"/>
    </row>
    <row r="100" spans="1:13" x14ac:dyDescent="0.25">
      <c r="A100"/>
      <c r="B100" s="8" t="s">
        <v>808</v>
      </c>
      <c r="C100" t="s">
        <v>809</v>
      </c>
      <c r="D100" s="9">
        <v>138.43245915813267</v>
      </c>
      <c r="E100" s="9">
        <v>48.939037088496427</v>
      </c>
      <c r="F100" s="9">
        <v>8.2994613677203368</v>
      </c>
      <c r="G100" s="9">
        <v>1.7286335516295321</v>
      </c>
      <c r="H100" s="9">
        <v>0</v>
      </c>
      <c r="I100" s="9">
        <v>197.4</v>
      </c>
      <c r="K100" s="9"/>
      <c r="L100" s="9"/>
      <c r="M100" s="9"/>
    </row>
    <row r="101" spans="1:13" x14ac:dyDescent="0.25">
      <c r="A101"/>
      <c r="B101" s="8" t="s">
        <v>810</v>
      </c>
      <c r="C101" t="s">
        <v>811</v>
      </c>
      <c r="D101" s="9">
        <v>186.0876755814854</v>
      </c>
      <c r="E101" s="9">
        <v>49.831059206911</v>
      </c>
      <c r="F101" s="9">
        <v>8.2994613677203368</v>
      </c>
      <c r="G101" s="9">
        <v>1.7286335516295321</v>
      </c>
      <c r="H101" s="9">
        <v>0</v>
      </c>
      <c r="I101" s="9">
        <v>245.95</v>
      </c>
      <c r="K101" s="9"/>
      <c r="L101" s="9"/>
      <c r="M101" s="9"/>
    </row>
    <row r="102" spans="1:13" x14ac:dyDescent="0.25">
      <c r="A102"/>
      <c r="B102" s="8" t="s">
        <v>812</v>
      </c>
      <c r="C102" t="s">
        <v>813</v>
      </c>
      <c r="D102" s="9">
        <v>203.80798415959018</v>
      </c>
      <c r="E102" s="9">
        <v>60.141487905407089</v>
      </c>
      <c r="F102" s="9">
        <v>9.8901012908688237</v>
      </c>
      <c r="G102" s="9">
        <v>0.91050164169799819</v>
      </c>
      <c r="H102" s="9">
        <v>0</v>
      </c>
      <c r="I102" s="9">
        <v>274.75</v>
      </c>
      <c r="K102" s="9"/>
      <c r="L102" s="9"/>
      <c r="M102" s="9"/>
    </row>
    <row r="103" spans="1:13" x14ac:dyDescent="0.25">
      <c r="A103"/>
      <c r="B103" s="8" t="s">
        <v>814</v>
      </c>
      <c r="C103" t="s">
        <v>815</v>
      </c>
      <c r="D103" s="9">
        <v>265.20606893592389</v>
      </c>
      <c r="E103" s="9">
        <v>66.727706843280927</v>
      </c>
      <c r="F103" s="9">
        <v>11.978492482485551</v>
      </c>
      <c r="G103" s="9">
        <v>0.91050164169799819</v>
      </c>
      <c r="H103" s="9">
        <v>0</v>
      </c>
      <c r="I103" s="9">
        <v>344.82</v>
      </c>
      <c r="K103" s="9"/>
      <c r="L103" s="9"/>
      <c r="M103" s="9"/>
    </row>
    <row r="104" spans="1:13" x14ac:dyDescent="0.25">
      <c r="A104"/>
      <c r="B104" s="8" t="s">
        <v>816</v>
      </c>
      <c r="C104" t="s">
        <v>817</v>
      </c>
      <c r="D104" s="9">
        <v>279.63316870496527</v>
      </c>
      <c r="E104" s="9">
        <v>65.062661697996788</v>
      </c>
      <c r="F104" s="9">
        <v>11.978492482485551</v>
      </c>
      <c r="G104" s="9">
        <v>0.91050164169799819</v>
      </c>
      <c r="H104" s="9">
        <v>0</v>
      </c>
      <c r="I104" s="9">
        <v>357.58</v>
      </c>
      <c r="K104" s="9"/>
      <c r="L104" s="9"/>
      <c r="M104" s="9"/>
    </row>
    <row r="105" spans="1:13" x14ac:dyDescent="0.25">
      <c r="A105"/>
      <c r="D105" s="9"/>
      <c r="K105" s="9"/>
      <c r="L105" s="9"/>
      <c r="M105" s="9"/>
    </row>
    <row r="106" spans="1:13" x14ac:dyDescent="0.25">
      <c r="A106"/>
      <c r="B106" s="8" t="s">
        <v>818</v>
      </c>
      <c r="C106" t="s">
        <v>819</v>
      </c>
      <c r="D106" s="9">
        <v>125.09757422901096</v>
      </c>
      <c r="E106" s="9">
        <v>32.949074699064077</v>
      </c>
      <c r="F106" s="9">
        <v>0</v>
      </c>
      <c r="G106" s="9">
        <v>0</v>
      </c>
      <c r="H106" s="9">
        <v>0</v>
      </c>
      <c r="I106" s="9">
        <v>158.05000000000001</v>
      </c>
      <c r="K106" s="9"/>
      <c r="L106" s="9"/>
      <c r="M106" s="9"/>
    </row>
    <row r="107" spans="1:13" x14ac:dyDescent="0.25">
      <c r="A107"/>
      <c r="B107" s="8" t="s">
        <v>820</v>
      </c>
      <c r="C107" t="s">
        <v>821</v>
      </c>
      <c r="D107" s="9">
        <v>260.66905151622814</v>
      </c>
      <c r="E107" s="9">
        <v>62.122734408358177</v>
      </c>
      <c r="F107" s="9">
        <v>0</v>
      </c>
      <c r="G107" s="9">
        <v>0</v>
      </c>
      <c r="H107" s="9">
        <v>0</v>
      </c>
      <c r="I107" s="9">
        <v>322.79000000000002</v>
      </c>
      <c r="K107" s="9"/>
      <c r="L107" s="9"/>
      <c r="M107" s="9"/>
    </row>
    <row r="108" spans="1:13" x14ac:dyDescent="0.25">
      <c r="A108"/>
      <c r="B108" s="8" t="s">
        <v>822</v>
      </c>
      <c r="C108" t="s">
        <v>823</v>
      </c>
      <c r="D108" s="9">
        <v>297.05112820334563</v>
      </c>
      <c r="E108" s="9">
        <v>72.853637887840989</v>
      </c>
      <c r="F108" s="9">
        <v>0</v>
      </c>
      <c r="G108" s="9">
        <v>0</v>
      </c>
      <c r="H108" s="9">
        <v>0</v>
      </c>
      <c r="I108" s="9">
        <v>369.9</v>
      </c>
      <c r="K108" s="9"/>
      <c r="L108" s="9"/>
      <c r="M108" s="9"/>
    </row>
    <row r="109" spans="1:13" x14ac:dyDescent="0.25">
      <c r="A109"/>
      <c r="B109" s="8" t="s">
        <v>824</v>
      </c>
      <c r="C109" t="s">
        <v>825</v>
      </c>
      <c r="D109" s="9">
        <v>142.09578871282872</v>
      </c>
      <c r="E109" s="9">
        <v>49.112722737414089</v>
      </c>
      <c r="F109" s="9">
        <v>0</v>
      </c>
      <c r="G109" s="9">
        <v>0</v>
      </c>
      <c r="H109" s="9">
        <v>0</v>
      </c>
      <c r="I109" s="9">
        <v>191.21</v>
      </c>
      <c r="K109" s="9"/>
      <c r="L109" s="9"/>
      <c r="M109" s="9"/>
    </row>
    <row r="110" spans="1:13" x14ac:dyDescent="0.25">
      <c r="A110"/>
      <c r="D110" s="9"/>
      <c r="K110" s="9"/>
      <c r="L110" s="9"/>
      <c r="M110" s="9"/>
    </row>
    <row r="111" spans="1:13" x14ac:dyDescent="0.25">
      <c r="A111"/>
      <c r="B111" s="8" t="s">
        <v>826</v>
      </c>
      <c r="C111" t="s">
        <v>827</v>
      </c>
      <c r="D111" s="9">
        <v>143.66647327755712</v>
      </c>
      <c r="E111" s="9">
        <v>49.571781526411471</v>
      </c>
      <c r="F111" s="9">
        <v>8.2994613677203368</v>
      </c>
      <c r="G111" s="9">
        <v>1.3591546245636779</v>
      </c>
      <c r="H111" s="9">
        <v>0</v>
      </c>
      <c r="I111" s="9">
        <v>202.9</v>
      </c>
      <c r="K111" s="9"/>
      <c r="L111" s="9"/>
      <c r="M111" s="9"/>
    </row>
    <row r="112" spans="1:13" x14ac:dyDescent="0.25">
      <c r="A112"/>
      <c r="B112" s="8" t="s">
        <v>828</v>
      </c>
      <c r="C112" t="s">
        <v>829</v>
      </c>
      <c r="D112" s="9">
        <v>292.1533242036287</v>
      </c>
      <c r="E112" s="9">
        <v>78.46162313631477</v>
      </c>
      <c r="F112" s="9">
        <v>8.2994613677203368</v>
      </c>
      <c r="G112" s="9">
        <v>1.3591546245636779</v>
      </c>
      <c r="H112" s="9">
        <v>0</v>
      </c>
      <c r="I112" s="9">
        <v>380.27</v>
      </c>
      <c r="K112" s="9"/>
      <c r="L112" s="9"/>
      <c r="M112" s="9"/>
    </row>
    <row r="113" spans="1:13" x14ac:dyDescent="0.25">
      <c r="A113"/>
      <c r="B113" s="8" t="s">
        <v>830</v>
      </c>
      <c r="C113" t="s">
        <v>831</v>
      </c>
      <c r="D113" s="9">
        <v>313.97284051543403</v>
      </c>
      <c r="E113" s="9">
        <v>94.549406614110282</v>
      </c>
      <c r="F113" s="9">
        <v>9.8901012908688273</v>
      </c>
      <c r="G113" s="9">
        <v>1.3591546245636779</v>
      </c>
      <c r="H113" s="9">
        <v>0</v>
      </c>
      <c r="I113" s="9">
        <v>419.77</v>
      </c>
      <c r="K113" s="9"/>
      <c r="L113" s="9"/>
      <c r="M113" s="9"/>
    </row>
    <row r="114" spans="1:13" x14ac:dyDescent="0.25">
      <c r="A114"/>
      <c r="B114" s="8" t="s">
        <v>832</v>
      </c>
      <c r="C114" t="s">
        <v>833</v>
      </c>
      <c r="D114" s="9">
        <v>188.7932157050451</v>
      </c>
      <c r="E114" s="9">
        <v>65.560128899343368</v>
      </c>
      <c r="F114" s="9">
        <v>8.2994613677203368</v>
      </c>
      <c r="G114" s="9">
        <v>1.3591546245636779</v>
      </c>
      <c r="H114" s="9">
        <v>0</v>
      </c>
      <c r="I114" s="9">
        <v>264.01</v>
      </c>
      <c r="K114" s="9"/>
      <c r="L114" s="9"/>
      <c r="M114" s="9"/>
    </row>
    <row r="115" spans="1:13" x14ac:dyDescent="0.25">
      <c r="A115"/>
      <c r="D115" s="9"/>
      <c r="K115" s="9"/>
      <c r="L115" s="9"/>
      <c r="M115" s="9"/>
    </row>
    <row r="116" spans="1:13" x14ac:dyDescent="0.25">
      <c r="A116"/>
      <c r="B116" s="8" t="s">
        <v>834</v>
      </c>
      <c r="C116" t="s">
        <v>835</v>
      </c>
      <c r="D116" s="9">
        <v>128.22012897041418</v>
      </c>
      <c r="E116" s="9">
        <v>20.647943589969174</v>
      </c>
      <c r="F116" s="9">
        <v>0</v>
      </c>
      <c r="G116" s="9">
        <v>0</v>
      </c>
      <c r="H116" s="9">
        <v>0</v>
      </c>
      <c r="I116" s="9">
        <v>148.87</v>
      </c>
      <c r="K116" s="9"/>
      <c r="L116" s="9"/>
      <c r="M116" s="9"/>
    </row>
    <row r="117" spans="1:13" x14ac:dyDescent="0.25">
      <c r="A117"/>
      <c r="B117" s="8" t="s">
        <v>836</v>
      </c>
      <c r="C117" t="s">
        <v>837</v>
      </c>
      <c r="D117" s="9">
        <v>293.95186730565524</v>
      </c>
      <c r="E117" s="9">
        <v>32.729165056252555</v>
      </c>
      <c r="F117" s="9">
        <v>0</v>
      </c>
      <c r="G117" s="9">
        <v>0</v>
      </c>
      <c r="H117" s="9">
        <v>0</v>
      </c>
      <c r="I117" s="9">
        <v>326.68</v>
      </c>
      <c r="K117" s="9"/>
      <c r="L117" s="9"/>
      <c r="M117" s="9"/>
    </row>
    <row r="118" spans="1:13" x14ac:dyDescent="0.25">
      <c r="A118"/>
      <c r="B118" s="8" t="s">
        <v>838</v>
      </c>
      <c r="C118" t="s">
        <v>839</v>
      </c>
      <c r="D118" s="9">
        <v>335.38831770953817</v>
      </c>
      <c r="E118" s="9">
        <v>40.538872089583762</v>
      </c>
      <c r="F118" s="9">
        <v>0</v>
      </c>
      <c r="G118" s="9">
        <v>0</v>
      </c>
      <c r="H118" s="9">
        <v>0</v>
      </c>
      <c r="I118" s="9">
        <v>375.93</v>
      </c>
      <c r="K118" s="9"/>
      <c r="L118" s="9"/>
      <c r="M118" s="9"/>
    </row>
    <row r="119" spans="1:13" x14ac:dyDescent="0.25">
      <c r="A119"/>
      <c r="B119" s="8" t="s">
        <v>840</v>
      </c>
      <c r="C119" t="s">
        <v>841</v>
      </c>
      <c r="D119" s="9">
        <v>162.12123919937684</v>
      </c>
      <c r="E119" s="9">
        <v>56.149594271492788</v>
      </c>
      <c r="F119" s="9">
        <v>0</v>
      </c>
      <c r="G119" s="9">
        <v>0</v>
      </c>
      <c r="H119" s="9">
        <v>0</v>
      </c>
      <c r="I119" s="9">
        <v>218.27</v>
      </c>
      <c r="K119" s="9"/>
      <c r="L119" s="9"/>
      <c r="M119" s="9"/>
    </row>
    <row r="120" spans="1:13" x14ac:dyDescent="0.25">
      <c r="A120"/>
      <c r="D120" s="9"/>
      <c r="K120" s="9"/>
      <c r="L120" s="9"/>
      <c r="M120" s="9"/>
    </row>
    <row r="121" spans="1:13" x14ac:dyDescent="0.25">
      <c r="A121"/>
      <c r="B121" s="8" t="s">
        <v>842</v>
      </c>
      <c r="C121" t="s">
        <v>843</v>
      </c>
      <c r="D121" s="9">
        <v>175.72270927154321</v>
      </c>
      <c r="E121" s="9">
        <v>25.138971591835393</v>
      </c>
      <c r="F121" s="9">
        <v>8.2994613677203368</v>
      </c>
      <c r="G121" s="9">
        <v>1.3591546245636779</v>
      </c>
      <c r="H121" s="9">
        <v>0</v>
      </c>
      <c r="I121" s="9">
        <v>210.52</v>
      </c>
      <c r="K121" s="9"/>
      <c r="L121" s="9"/>
      <c r="M121" s="9"/>
    </row>
    <row r="122" spans="1:13" x14ac:dyDescent="0.25">
      <c r="A122"/>
      <c r="B122" s="8" t="s">
        <v>844</v>
      </c>
      <c r="C122" t="s">
        <v>845</v>
      </c>
      <c r="D122" s="9">
        <v>348.0321234518695</v>
      </c>
      <c r="E122" s="9">
        <v>58.694022134189701</v>
      </c>
      <c r="F122" s="9">
        <v>8.2994613677203368</v>
      </c>
      <c r="G122" s="9">
        <v>1.3591546245636779</v>
      </c>
      <c r="H122" s="9">
        <v>0</v>
      </c>
      <c r="I122" s="9">
        <v>416.38</v>
      </c>
      <c r="K122" s="9"/>
      <c r="L122" s="9"/>
      <c r="M122" s="9"/>
    </row>
    <row r="123" spans="1:13" x14ac:dyDescent="0.25">
      <c r="A123"/>
      <c r="B123" s="8" t="s">
        <v>846</v>
      </c>
      <c r="C123" t="s">
        <v>847</v>
      </c>
      <c r="D123" s="9">
        <v>413.52090268223526</v>
      </c>
      <c r="E123" s="9">
        <v>66.76386114624809</v>
      </c>
      <c r="F123" s="9">
        <v>9.8901012908688273</v>
      </c>
      <c r="G123" s="9">
        <v>1.3591546245636779</v>
      </c>
      <c r="H123" s="9">
        <v>0</v>
      </c>
      <c r="I123" s="9">
        <v>491.53</v>
      </c>
      <c r="K123" s="9"/>
      <c r="L123" s="9"/>
      <c r="M123" s="9"/>
    </row>
    <row r="124" spans="1:13" x14ac:dyDescent="0.25">
      <c r="A124"/>
      <c r="B124" s="8" t="s">
        <v>848</v>
      </c>
      <c r="C124" t="s">
        <v>849</v>
      </c>
      <c r="D124" s="9">
        <v>208.67052000630437</v>
      </c>
      <c r="E124" s="9">
        <v>72.585143637570951</v>
      </c>
      <c r="F124" s="9">
        <v>8.2994613677203368</v>
      </c>
      <c r="G124" s="9">
        <v>1.3591546245636779</v>
      </c>
      <c r="H124" s="9">
        <v>0</v>
      </c>
      <c r="I124" s="9">
        <v>290.91000000000003</v>
      </c>
      <c r="K124" s="9"/>
      <c r="L124" s="9"/>
      <c r="M124" s="9"/>
    </row>
    <row r="125" spans="1:13" x14ac:dyDescent="0.25">
      <c r="A125"/>
      <c r="D125" s="9"/>
      <c r="K125" s="9"/>
      <c r="L125" s="9"/>
      <c r="M125" s="9"/>
    </row>
    <row r="126" spans="1:13" x14ac:dyDescent="0.25">
      <c r="A126"/>
      <c r="B126" s="8" t="s">
        <v>850</v>
      </c>
      <c r="C126" t="s">
        <v>851</v>
      </c>
      <c r="D126" s="9">
        <v>55.384405435860302</v>
      </c>
      <c r="E126" s="9">
        <v>28.78066387999343</v>
      </c>
      <c r="F126" s="9">
        <v>0</v>
      </c>
      <c r="G126" s="9">
        <v>0</v>
      </c>
      <c r="H126" s="9">
        <v>0</v>
      </c>
      <c r="I126" s="9">
        <v>84.17</v>
      </c>
      <c r="K126" s="9"/>
      <c r="L126" s="9"/>
      <c r="M126" s="9"/>
    </row>
    <row r="127" spans="1:13" x14ac:dyDescent="0.25">
      <c r="A127"/>
      <c r="B127" s="8" t="s">
        <v>852</v>
      </c>
      <c r="C127" t="s">
        <v>853</v>
      </c>
      <c r="D127" s="9">
        <v>98.329166893182531</v>
      </c>
      <c r="E127" s="9">
        <v>37.395630291804743</v>
      </c>
      <c r="F127" s="9">
        <v>0</v>
      </c>
      <c r="G127" s="9">
        <v>0</v>
      </c>
      <c r="H127" s="9">
        <v>0</v>
      </c>
      <c r="I127" s="9">
        <v>135.72</v>
      </c>
      <c r="K127" s="9"/>
      <c r="L127" s="9"/>
      <c r="M127" s="9"/>
    </row>
    <row r="128" spans="1:13" x14ac:dyDescent="0.25">
      <c r="A128"/>
      <c r="B128" s="8" t="s">
        <v>854</v>
      </c>
      <c r="C128" t="s">
        <v>855</v>
      </c>
      <c r="D128" s="9">
        <v>101.83023356339568</v>
      </c>
      <c r="E128" s="9">
        <v>35.749094241319447</v>
      </c>
      <c r="F128" s="9">
        <v>8.2994613677203368</v>
      </c>
      <c r="G128" s="9">
        <v>1.3591546245636779</v>
      </c>
      <c r="H128" s="9">
        <v>0</v>
      </c>
      <c r="I128" s="9">
        <v>147.24</v>
      </c>
      <c r="K128" s="9"/>
      <c r="L128" s="9"/>
      <c r="M128" s="9"/>
    </row>
    <row r="129" spans="1:13" x14ac:dyDescent="0.25">
      <c r="A129"/>
      <c r="B129" s="8" t="s">
        <v>856</v>
      </c>
      <c r="C129" t="s">
        <v>857</v>
      </c>
      <c r="D129" s="9">
        <v>139.09443491712224</v>
      </c>
      <c r="E129" s="9">
        <v>41.548390009094192</v>
      </c>
      <c r="F129" s="9">
        <v>8.2994613677203368</v>
      </c>
      <c r="G129" s="9">
        <v>1.3591546245636779</v>
      </c>
      <c r="H129" s="9">
        <v>0</v>
      </c>
      <c r="I129" s="9">
        <v>190.3</v>
      </c>
      <c r="K129" s="9"/>
      <c r="L129" s="9"/>
      <c r="M129" s="9"/>
    </row>
    <row r="130" spans="1:13" x14ac:dyDescent="0.25">
      <c r="A130"/>
      <c r="B130" s="8" t="s">
        <v>858</v>
      </c>
      <c r="C130" t="s">
        <v>859</v>
      </c>
      <c r="D130" s="9">
        <v>132.85776553702823</v>
      </c>
      <c r="E130" s="9">
        <v>41.003606888199904</v>
      </c>
      <c r="F130" s="9">
        <v>0</v>
      </c>
      <c r="G130" s="9">
        <v>0</v>
      </c>
      <c r="H130" s="9">
        <v>0</v>
      </c>
      <c r="I130" s="9">
        <v>173.86</v>
      </c>
      <c r="K130" s="9"/>
      <c r="L130" s="9"/>
      <c r="M130" s="9"/>
    </row>
    <row r="131" spans="1:13" x14ac:dyDescent="0.25">
      <c r="A131"/>
      <c r="B131" s="8" t="s">
        <v>860</v>
      </c>
      <c r="C131" t="s">
        <v>861</v>
      </c>
      <c r="D131" s="9">
        <v>178.7772558189653</v>
      </c>
      <c r="E131" s="9">
        <v>47.956459798933082</v>
      </c>
      <c r="F131" s="9">
        <v>0</v>
      </c>
      <c r="G131" s="9">
        <v>0</v>
      </c>
      <c r="H131" s="9">
        <v>0</v>
      </c>
      <c r="I131" s="9">
        <v>226.73</v>
      </c>
      <c r="K131" s="9"/>
      <c r="L131" s="9"/>
      <c r="M131" s="9"/>
    </row>
    <row r="132" spans="1:13" x14ac:dyDescent="0.25">
      <c r="A132"/>
      <c r="B132" s="8" t="s">
        <v>862</v>
      </c>
      <c r="C132" t="s">
        <v>863</v>
      </c>
      <c r="D132" s="9">
        <v>200.23282920056027</v>
      </c>
      <c r="E132" s="9">
        <v>51.409244271862086</v>
      </c>
      <c r="F132" s="9">
        <v>0</v>
      </c>
      <c r="G132" s="9">
        <v>0</v>
      </c>
      <c r="H132" s="9">
        <v>0</v>
      </c>
      <c r="I132" s="9">
        <v>251.64</v>
      </c>
      <c r="K132" s="9"/>
      <c r="L132" s="9"/>
      <c r="M132" s="9"/>
    </row>
    <row r="133" spans="1:13" x14ac:dyDescent="0.25">
      <c r="A133"/>
      <c r="D133" s="9"/>
      <c r="K133" s="9"/>
      <c r="L133" s="9"/>
      <c r="M133" s="9"/>
    </row>
    <row r="134" spans="1:13" x14ac:dyDescent="0.25">
      <c r="A134"/>
      <c r="B134" s="8" t="s">
        <v>864</v>
      </c>
      <c r="C134" t="s">
        <v>865</v>
      </c>
      <c r="D134" s="9">
        <v>172.36346499835685</v>
      </c>
      <c r="E134" s="9">
        <v>44.930841654538725</v>
      </c>
      <c r="F134" s="9">
        <v>8.2994613677203368</v>
      </c>
      <c r="G134" s="9">
        <v>1.3591546245636779</v>
      </c>
      <c r="H134" s="9">
        <v>0</v>
      </c>
      <c r="I134" s="9">
        <v>226.95</v>
      </c>
      <c r="K134" s="9"/>
      <c r="L134" s="9"/>
      <c r="M134" s="9"/>
    </row>
    <row r="135" spans="1:13" x14ac:dyDescent="0.25">
      <c r="A135"/>
      <c r="B135" s="8" t="s">
        <v>866</v>
      </c>
      <c r="C135" t="s">
        <v>867</v>
      </c>
      <c r="D135" s="9">
        <v>230.72504091924756</v>
      </c>
      <c r="E135" s="9">
        <v>53.407956075134784</v>
      </c>
      <c r="F135" s="9">
        <v>9.8792806111195208</v>
      </c>
      <c r="G135" s="9">
        <v>1.3591546245636779</v>
      </c>
      <c r="H135" s="9">
        <v>0</v>
      </c>
      <c r="I135" s="9">
        <v>295.37</v>
      </c>
      <c r="K135" s="9"/>
      <c r="L135" s="9"/>
      <c r="M135" s="9"/>
    </row>
    <row r="136" spans="1:13" x14ac:dyDescent="0.25">
      <c r="A136"/>
      <c r="B136" s="8" t="s">
        <v>868</v>
      </c>
      <c r="C136" t="s">
        <v>869</v>
      </c>
      <c r="D136" s="9">
        <v>249.31209895430084</v>
      </c>
      <c r="E136" s="9">
        <v>57.444978475943103</v>
      </c>
      <c r="F136" s="9">
        <v>11.978492482485555</v>
      </c>
      <c r="G136" s="9">
        <v>1.3591546245636779</v>
      </c>
      <c r="H136" s="9">
        <v>0</v>
      </c>
      <c r="I136" s="9">
        <v>320.08999999999997</v>
      </c>
      <c r="K136" s="9"/>
      <c r="L136" s="9"/>
      <c r="M136" s="9"/>
    </row>
    <row r="137" spans="1:13" x14ac:dyDescent="0.25">
      <c r="A137"/>
      <c r="D137" s="9"/>
      <c r="K137" s="9"/>
      <c r="L137" s="9"/>
      <c r="M137" s="9"/>
    </row>
    <row r="138" spans="1:13" x14ac:dyDescent="0.25">
      <c r="A138"/>
      <c r="B138" s="8" t="s">
        <v>870</v>
      </c>
      <c r="C138" t="s">
        <v>871</v>
      </c>
      <c r="D138" s="9">
        <v>143.41786999327627</v>
      </c>
      <c r="E138" s="9">
        <v>45.575667913993236</v>
      </c>
      <c r="F138" s="9">
        <v>0</v>
      </c>
      <c r="G138" s="9">
        <v>0</v>
      </c>
      <c r="H138" s="9">
        <v>0</v>
      </c>
      <c r="I138" s="9">
        <v>188.99</v>
      </c>
      <c r="K138" s="9"/>
      <c r="L138" s="9"/>
      <c r="M138" s="9"/>
    </row>
    <row r="139" spans="1:13" x14ac:dyDescent="0.25">
      <c r="A139"/>
      <c r="B139" s="8" t="s">
        <v>872</v>
      </c>
      <c r="C139" t="s">
        <v>873</v>
      </c>
      <c r="D139" s="9">
        <v>198.09305820254457</v>
      </c>
      <c r="E139" s="9">
        <v>51.016579204884152</v>
      </c>
      <c r="F139" s="9">
        <v>0</v>
      </c>
      <c r="G139" s="9">
        <v>0</v>
      </c>
      <c r="H139" s="9">
        <v>0</v>
      </c>
      <c r="I139" s="9">
        <v>249.11</v>
      </c>
      <c r="K139" s="9"/>
      <c r="L139" s="9"/>
      <c r="M139" s="9"/>
    </row>
    <row r="140" spans="1:13" x14ac:dyDescent="0.25">
      <c r="A140"/>
      <c r="B140" s="8" t="s">
        <v>874</v>
      </c>
      <c r="C140" t="s">
        <v>875</v>
      </c>
      <c r="D140" s="9">
        <v>227.39369065164718</v>
      </c>
      <c r="E140" s="9">
        <v>52.817411852565876</v>
      </c>
      <c r="F140" s="9">
        <v>0</v>
      </c>
      <c r="G140" s="9">
        <v>0</v>
      </c>
      <c r="H140" s="9">
        <v>0</v>
      </c>
      <c r="I140" s="9">
        <v>280.20999999999998</v>
      </c>
      <c r="K140" s="9"/>
      <c r="L140" s="9"/>
      <c r="M140" s="9"/>
    </row>
    <row r="141" spans="1:13" x14ac:dyDescent="0.25">
      <c r="A141"/>
      <c r="D141" s="9"/>
      <c r="K141" s="9"/>
      <c r="L141" s="9"/>
      <c r="M141" s="9"/>
    </row>
    <row r="142" spans="1:13" x14ac:dyDescent="0.25">
      <c r="A142"/>
      <c r="B142" s="8" t="s">
        <v>876</v>
      </c>
      <c r="C142" t="s">
        <v>877</v>
      </c>
      <c r="D142" s="9">
        <v>183.5415280431057</v>
      </c>
      <c r="E142" s="9">
        <v>49.377455346842595</v>
      </c>
      <c r="F142" s="9">
        <v>8.2994613677203368</v>
      </c>
      <c r="G142" s="9">
        <v>1.3591546245636779</v>
      </c>
      <c r="H142" s="9">
        <v>0</v>
      </c>
      <c r="I142" s="9">
        <v>242.58</v>
      </c>
      <c r="K142" s="9"/>
      <c r="L142" s="9"/>
      <c r="M142" s="9"/>
    </row>
    <row r="143" spans="1:13" x14ac:dyDescent="0.25">
      <c r="A143"/>
      <c r="B143" s="8" t="s">
        <v>878</v>
      </c>
      <c r="C143" t="s">
        <v>879</v>
      </c>
      <c r="D143" s="9">
        <v>250.74755633802087</v>
      </c>
      <c r="E143" s="9">
        <v>57.100923664048238</v>
      </c>
      <c r="F143" s="9">
        <v>9.8792806111195208</v>
      </c>
      <c r="G143" s="9">
        <v>1.3591546245636779</v>
      </c>
      <c r="H143" s="9">
        <v>0</v>
      </c>
      <c r="I143" s="9">
        <v>319.08999999999997</v>
      </c>
      <c r="K143" s="9"/>
      <c r="L143" s="9"/>
      <c r="M143" s="9"/>
    </row>
    <row r="144" spans="1:13" x14ac:dyDescent="0.25">
      <c r="A144"/>
      <c r="B144" s="8" t="s">
        <v>880</v>
      </c>
      <c r="C144" t="s">
        <v>881</v>
      </c>
      <c r="D144" s="9">
        <v>278.08338899419795</v>
      </c>
      <c r="E144" s="9">
        <v>59.630264081771386</v>
      </c>
      <c r="F144" s="9">
        <v>11.978492482485555</v>
      </c>
      <c r="G144" s="9">
        <v>1.3591546245636779</v>
      </c>
      <c r="H144" s="9">
        <v>0</v>
      </c>
      <c r="I144" s="9">
        <v>351.05</v>
      </c>
      <c r="K144" s="9"/>
      <c r="L144" s="9"/>
      <c r="M144" s="9"/>
    </row>
    <row r="145" spans="1:14" x14ac:dyDescent="0.25">
      <c r="A145"/>
      <c r="D145" s="9"/>
      <c r="K145" s="9"/>
      <c r="L145" s="9"/>
      <c r="M145" s="9"/>
    </row>
    <row r="146" spans="1:14" x14ac:dyDescent="0.25">
      <c r="A146"/>
      <c r="B146" s="8" t="s">
        <v>409</v>
      </c>
      <c r="C146" t="s">
        <v>410</v>
      </c>
      <c r="D146" s="9">
        <v>38.140659647908208</v>
      </c>
      <c r="E146" s="9">
        <v>13.717203148066035</v>
      </c>
      <c r="F146" s="9">
        <v>8.2979554272518392</v>
      </c>
      <c r="G146" s="9">
        <v>0.6465461700095424</v>
      </c>
      <c r="H146" s="9">
        <v>0</v>
      </c>
      <c r="I146" s="9">
        <v>60.8</v>
      </c>
      <c r="K146" s="9"/>
      <c r="L146" s="9"/>
      <c r="M146" s="9"/>
    </row>
    <row r="147" spans="1:14" x14ac:dyDescent="0.25">
      <c r="A147"/>
      <c r="B147" s="8" t="s">
        <v>411</v>
      </c>
      <c r="C147" t="s">
        <v>412</v>
      </c>
      <c r="D147" s="9">
        <v>43.201953291277363</v>
      </c>
      <c r="E147" s="9">
        <v>15.541732269536791</v>
      </c>
      <c r="F147" s="9">
        <v>10.042624560446718</v>
      </c>
      <c r="G147" s="9">
        <v>0.6465461700095424</v>
      </c>
      <c r="H147" s="9">
        <v>0</v>
      </c>
      <c r="I147" s="9">
        <v>69.430000000000007</v>
      </c>
      <c r="K147" s="9"/>
      <c r="L147" s="9"/>
      <c r="M147" s="9"/>
    </row>
    <row r="148" spans="1:14" x14ac:dyDescent="0.25">
      <c r="A148"/>
      <c r="B148" s="8" t="s">
        <v>413</v>
      </c>
      <c r="C148" t="s">
        <v>414</v>
      </c>
      <c r="D148" s="9">
        <v>36.645559881579338</v>
      </c>
      <c r="E148" s="9">
        <v>13.183544825755781</v>
      </c>
      <c r="F148" s="9">
        <v>8.9731412224095983</v>
      </c>
      <c r="G148" s="9">
        <v>0.6465461700095424</v>
      </c>
      <c r="H148" s="9">
        <v>0</v>
      </c>
      <c r="I148" s="9">
        <v>59.45</v>
      </c>
      <c r="K148" s="9"/>
      <c r="L148" s="9"/>
      <c r="M148" s="9"/>
    </row>
    <row r="149" spans="1:14" x14ac:dyDescent="0.25">
      <c r="A149"/>
      <c r="B149" s="8" t="s">
        <v>415</v>
      </c>
      <c r="C149" t="s">
        <v>416</v>
      </c>
      <c r="D149" s="9">
        <v>47.399471551034914</v>
      </c>
      <c r="E149" s="9">
        <v>17.04547987231463</v>
      </c>
      <c r="F149" s="9">
        <v>10.04863230167744</v>
      </c>
      <c r="G149" s="9">
        <v>0.6465461700095424</v>
      </c>
      <c r="H149" s="9">
        <v>0</v>
      </c>
      <c r="I149" s="9">
        <v>75.14</v>
      </c>
      <c r="K149" s="9"/>
      <c r="L149" s="9"/>
      <c r="M149" s="9"/>
    </row>
    <row r="150" spans="1:14" x14ac:dyDescent="0.25">
      <c r="A150"/>
      <c r="B150" s="8" t="s">
        <v>417</v>
      </c>
      <c r="C150" t="s">
        <v>418</v>
      </c>
      <c r="D150" s="9">
        <v>58.924437563299037</v>
      </c>
      <c r="E150" s="9">
        <v>21.20345978131369</v>
      </c>
      <c r="F150" s="9">
        <v>16.005314450452651</v>
      </c>
      <c r="G150" s="9">
        <v>0.6465461700095424</v>
      </c>
      <c r="H150" s="9">
        <v>0</v>
      </c>
      <c r="I150" s="9">
        <v>96.78</v>
      </c>
      <c r="K150" s="9"/>
      <c r="L150" s="9"/>
      <c r="M150" s="9"/>
    </row>
    <row r="151" spans="1:14" x14ac:dyDescent="0.25">
      <c r="A151"/>
      <c r="D151" s="9"/>
      <c r="K151" s="9"/>
      <c r="L151" s="9"/>
      <c r="M151" s="9"/>
    </row>
    <row r="152" spans="1:14" x14ac:dyDescent="0.25">
      <c r="A152"/>
      <c r="B152" s="8" t="s">
        <v>419</v>
      </c>
      <c r="C152" t="s">
        <v>882</v>
      </c>
      <c r="D152" s="9">
        <v>23.501392601556407</v>
      </c>
      <c r="E152" s="9">
        <v>5.9913177143995977</v>
      </c>
      <c r="F152" s="9">
        <v>6.470766490087045</v>
      </c>
      <c r="G152" s="9">
        <v>0.97769244475034256</v>
      </c>
      <c r="H152" s="9">
        <v>0</v>
      </c>
      <c r="I152" s="9">
        <v>36.94</v>
      </c>
      <c r="K152" s="9"/>
      <c r="L152" s="9"/>
      <c r="M152" s="9"/>
    </row>
    <row r="153" spans="1:14" x14ac:dyDescent="0.25">
      <c r="A153"/>
      <c r="B153" s="8" t="s">
        <v>421</v>
      </c>
      <c r="C153" t="s">
        <v>422</v>
      </c>
      <c r="D153" s="9">
        <v>37.050411833610127</v>
      </c>
      <c r="E153" s="9">
        <v>10.10668756682365</v>
      </c>
      <c r="F153" s="9">
        <v>7.7043239815083195</v>
      </c>
      <c r="G153" s="9">
        <v>0.91300301983453114</v>
      </c>
      <c r="H153" s="9">
        <v>0</v>
      </c>
      <c r="I153" s="9">
        <v>55.77</v>
      </c>
      <c r="K153" s="9"/>
      <c r="L153" s="9"/>
      <c r="M153" s="9"/>
    </row>
    <row r="154" spans="1:14" x14ac:dyDescent="0.25">
      <c r="A154"/>
      <c r="B154" s="8" t="s">
        <v>423</v>
      </c>
      <c r="C154" t="s">
        <v>424</v>
      </c>
      <c r="D154" s="9">
        <v>37.050411833610127</v>
      </c>
      <c r="E154" s="9">
        <v>10.106976875368222</v>
      </c>
      <c r="F154" s="9">
        <v>7.7043239815083195</v>
      </c>
      <c r="G154" s="9">
        <v>0.99239458677666381</v>
      </c>
      <c r="H154" s="9">
        <v>0</v>
      </c>
      <c r="I154" s="9">
        <v>55.85</v>
      </c>
      <c r="K154" s="9"/>
      <c r="L154" s="9"/>
      <c r="M154" s="9"/>
    </row>
    <row r="155" spans="1:14" x14ac:dyDescent="0.25">
      <c r="A155"/>
      <c r="B155" s="8" t="s">
        <v>425</v>
      </c>
      <c r="C155" t="s">
        <v>883</v>
      </c>
      <c r="D155" s="9">
        <v>65.939295925517456</v>
      </c>
      <c r="E155" s="9">
        <v>24.33892833410841</v>
      </c>
      <c r="F155" s="9">
        <v>9.3382466236540473</v>
      </c>
      <c r="G155" s="9">
        <v>0.71011345987130203</v>
      </c>
      <c r="H155" s="9">
        <v>0</v>
      </c>
      <c r="I155" s="9">
        <v>100.33</v>
      </c>
      <c r="K155" s="9"/>
      <c r="L155" s="9"/>
      <c r="M155" s="9"/>
    </row>
    <row r="156" spans="1:14" x14ac:dyDescent="0.25">
      <c r="A156"/>
      <c r="B156" s="8" t="s">
        <v>427</v>
      </c>
      <c r="C156" t="s">
        <v>428</v>
      </c>
      <c r="D156" s="9">
        <v>65.939295925517456</v>
      </c>
      <c r="E156" s="9">
        <v>24.333094209907681</v>
      </c>
      <c r="F156" s="9">
        <v>7.7043239815083195</v>
      </c>
      <c r="G156" s="9">
        <v>0.89977109201084149</v>
      </c>
      <c r="H156" s="9">
        <v>0</v>
      </c>
      <c r="I156" s="9">
        <v>98.88</v>
      </c>
      <c r="K156" s="9"/>
      <c r="L156" s="9"/>
      <c r="M156" s="9"/>
    </row>
    <row r="157" spans="1:14" x14ac:dyDescent="0.25">
      <c r="A157"/>
      <c r="B157" s="8" t="s">
        <v>429</v>
      </c>
      <c r="C157" t="s">
        <v>430</v>
      </c>
      <c r="D157" s="9">
        <v>34.59482453826007</v>
      </c>
      <c r="E157" s="9">
        <v>7.4753069770083354</v>
      </c>
      <c r="F157" s="9">
        <v>12.010954521733478</v>
      </c>
      <c r="G157" s="9">
        <v>0.91300301983453114</v>
      </c>
      <c r="H157" s="9">
        <v>0</v>
      </c>
      <c r="I157" s="9">
        <v>54.99</v>
      </c>
      <c r="K157" s="9"/>
      <c r="L157" s="9"/>
      <c r="M157" s="9"/>
      <c r="N157" s="14"/>
    </row>
    <row r="158" spans="1:14" x14ac:dyDescent="0.25">
      <c r="A158"/>
      <c r="B158" s="8" t="s">
        <v>431</v>
      </c>
      <c r="C158" t="s">
        <v>432</v>
      </c>
      <c r="D158" s="9">
        <v>43.614319684988871</v>
      </c>
      <c r="E158" s="9">
        <v>8.9997776593884353</v>
      </c>
      <c r="F158" s="9">
        <v>8.3211027272189586</v>
      </c>
      <c r="G158" s="9">
        <v>1.7333825449032394</v>
      </c>
      <c r="H158" s="9">
        <v>0</v>
      </c>
      <c r="I158" s="9">
        <v>62.67</v>
      </c>
      <c r="K158" s="9"/>
      <c r="L158" s="9"/>
      <c r="M158" s="9"/>
    </row>
    <row r="159" spans="1:14" x14ac:dyDescent="0.25">
      <c r="A159"/>
      <c r="B159" s="8" t="s">
        <v>433</v>
      </c>
      <c r="C159" t="s">
        <v>434</v>
      </c>
      <c r="D159" s="9">
        <v>43.614319684988871</v>
      </c>
      <c r="E159" s="9">
        <v>9.0115239676115024</v>
      </c>
      <c r="F159" s="9">
        <v>12.010954521733478</v>
      </c>
      <c r="G159" s="9">
        <v>0.91300301983453114</v>
      </c>
      <c r="H159" s="9">
        <v>0</v>
      </c>
      <c r="I159" s="9">
        <v>65.55</v>
      </c>
      <c r="K159" s="9"/>
      <c r="L159" s="9"/>
      <c r="M159" s="9"/>
    </row>
    <row r="160" spans="1:14" x14ac:dyDescent="0.25">
      <c r="A160"/>
      <c r="B160" s="8" t="s">
        <v>435</v>
      </c>
      <c r="C160" t="s">
        <v>436</v>
      </c>
      <c r="D160" s="9">
        <v>50.036279987529205</v>
      </c>
      <c r="E160" s="9">
        <v>9.4626683727933365</v>
      </c>
      <c r="F160" s="9">
        <v>8.3211027272189586</v>
      </c>
      <c r="G160" s="9">
        <v>1.7333825449032394</v>
      </c>
      <c r="H160" s="9">
        <v>0</v>
      </c>
      <c r="I160" s="9">
        <v>69.55</v>
      </c>
      <c r="K160" s="9"/>
      <c r="L160" s="9"/>
      <c r="M160" s="9"/>
    </row>
    <row r="161" spans="1:13" x14ac:dyDescent="0.25">
      <c r="A161"/>
      <c r="B161" s="8" t="s">
        <v>437</v>
      </c>
      <c r="C161" t="s">
        <v>438</v>
      </c>
      <c r="D161" s="9">
        <v>50.036279987529205</v>
      </c>
      <c r="E161" s="9">
        <v>9.4660744606025968</v>
      </c>
      <c r="F161" s="9">
        <v>9.9225633301167555</v>
      </c>
      <c r="G161" s="9">
        <v>0.91300301983453114</v>
      </c>
      <c r="H161" s="9">
        <v>0</v>
      </c>
      <c r="I161" s="9">
        <v>70.34</v>
      </c>
      <c r="K161" s="9"/>
      <c r="L161" s="9"/>
      <c r="M161" s="9"/>
    </row>
    <row r="162" spans="1:13" x14ac:dyDescent="0.25">
      <c r="A162"/>
      <c r="B162" s="8" t="s">
        <v>439</v>
      </c>
      <c r="C162" t="s">
        <v>440</v>
      </c>
      <c r="D162" s="9">
        <v>34.191525599716201</v>
      </c>
      <c r="E162" s="9">
        <v>13.004373199617598</v>
      </c>
      <c r="F162" s="9">
        <v>6.470766490087045</v>
      </c>
      <c r="G162" s="9">
        <v>1.0600244400977406</v>
      </c>
      <c r="H162" s="9">
        <v>0</v>
      </c>
      <c r="I162" s="9">
        <v>54.73</v>
      </c>
      <c r="K162" s="9"/>
      <c r="L162" s="9"/>
      <c r="M162" s="9"/>
    </row>
    <row r="163" spans="1:13" x14ac:dyDescent="0.25">
      <c r="A163"/>
      <c r="B163" s="8" t="s">
        <v>441</v>
      </c>
      <c r="C163" t="s">
        <v>442</v>
      </c>
      <c r="D163" s="9">
        <v>47.976216458775305</v>
      </c>
      <c r="E163" s="9">
        <v>11.817077749887734</v>
      </c>
      <c r="F163" s="9">
        <v>6.470766490087045</v>
      </c>
      <c r="G163" s="9">
        <v>1.0600244400977406</v>
      </c>
      <c r="H163" s="9">
        <v>0</v>
      </c>
      <c r="I163" s="9">
        <v>67.319999999999993</v>
      </c>
      <c r="K163" s="9"/>
      <c r="L163" s="9"/>
      <c r="M163" s="9"/>
    </row>
    <row r="164" spans="1:13" x14ac:dyDescent="0.25">
      <c r="A164"/>
      <c r="B164" s="8" t="s">
        <v>443</v>
      </c>
      <c r="C164" t="s">
        <v>444</v>
      </c>
      <c r="D164" s="9">
        <v>60.074333133736296</v>
      </c>
      <c r="E164" s="9">
        <v>13.787030982588208</v>
      </c>
      <c r="F164" s="9">
        <v>7.7151446612576304</v>
      </c>
      <c r="G164" s="9">
        <v>1.0600244400977406</v>
      </c>
      <c r="H164" s="9">
        <v>0</v>
      </c>
      <c r="I164" s="9">
        <v>82.64</v>
      </c>
      <c r="K164" s="9"/>
      <c r="L164" s="9"/>
      <c r="M164" s="9"/>
    </row>
    <row r="165" spans="1:13" x14ac:dyDescent="0.25">
      <c r="A165"/>
      <c r="B165" s="8" t="s">
        <v>445</v>
      </c>
      <c r="C165" t="s">
        <v>446</v>
      </c>
      <c r="D165" s="9">
        <v>36.772113454983099</v>
      </c>
      <c r="E165" s="9">
        <v>8.9643137970898348</v>
      </c>
      <c r="F165" s="9">
        <v>6.470766490087045</v>
      </c>
      <c r="G165" s="9">
        <v>1.0600244400977406</v>
      </c>
      <c r="H165" s="9">
        <v>0</v>
      </c>
      <c r="I165" s="9">
        <v>53.27</v>
      </c>
      <c r="K165" s="9"/>
      <c r="L165" s="9"/>
      <c r="M165" s="9"/>
    </row>
    <row r="166" spans="1:13" x14ac:dyDescent="0.25">
      <c r="A166"/>
      <c r="B166" s="8" t="s">
        <v>447</v>
      </c>
      <c r="C166" t="s">
        <v>448</v>
      </c>
      <c r="D166" s="9">
        <v>39.435218295133225</v>
      </c>
      <c r="E166" s="9">
        <v>11.211136251998319</v>
      </c>
      <c r="F166" s="9">
        <v>6.470766490087045</v>
      </c>
      <c r="G166" s="9">
        <v>1.0600244400977406</v>
      </c>
      <c r="H166" s="9">
        <v>0</v>
      </c>
      <c r="I166" s="9">
        <v>58.18</v>
      </c>
      <c r="K166" s="9"/>
      <c r="L166" s="9"/>
      <c r="M166" s="9"/>
    </row>
    <row r="167" spans="1:13" x14ac:dyDescent="0.25">
      <c r="A167"/>
      <c r="B167" s="8" t="s">
        <v>449</v>
      </c>
      <c r="C167" t="s">
        <v>450</v>
      </c>
      <c r="D167" s="9">
        <v>49.788123971119326</v>
      </c>
      <c r="E167" s="9">
        <v>10.455547510768369</v>
      </c>
      <c r="F167" s="9">
        <v>7.7043239815083195</v>
      </c>
      <c r="G167" s="9">
        <v>1.0600244400977406</v>
      </c>
      <c r="H167" s="9">
        <v>0</v>
      </c>
      <c r="I167" s="9">
        <v>69.010000000000005</v>
      </c>
      <c r="K167" s="9"/>
      <c r="L167" s="9"/>
      <c r="M167" s="9"/>
    </row>
    <row r="168" spans="1:13" x14ac:dyDescent="0.25">
      <c r="A168"/>
      <c r="B168" s="8" t="s">
        <v>451</v>
      </c>
      <c r="C168" t="s">
        <v>452</v>
      </c>
      <c r="D168" s="9">
        <v>49.788123971119326</v>
      </c>
      <c r="E168" s="9">
        <v>10.462072760936683</v>
      </c>
      <c r="F168" s="9">
        <v>9.3382466236540473</v>
      </c>
      <c r="G168" s="9">
        <v>1.0600244400977406</v>
      </c>
      <c r="H168" s="9">
        <v>0</v>
      </c>
      <c r="I168" s="9">
        <v>70.650000000000006</v>
      </c>
      <c r="K168" s="9"/>
      <c r="L168" s="9"/>
      <c r="M168" s="9"/>
    </row>
    <row r="169" spans="1:13" x14ac:dyDescent="0.25">
      <c r="A169"/>
      <c r="D169" s="9"/>
      <c r="K169" s="9"/>
      <c r="L169" s="9"/>
      <c r="M169" s="9"/>
    </row>
    <row r="170" spans="1:13" x14ac:dyDescent="0.25">
      <c r="A170"/>
      <c r="B170" s="8" t="s">
        <v>884</v>
      </c>
      <c r="C170" t="s">
        <v>454</v>
      </c>
      <c r="D170" s="9">
        <v>0</v>
      </c>
      <c r="E170" s="9">
        <v>8.8780495910225117</v>
      </c>
      <c r="F170" s="9">
        <v>0</v>
      </c>
      <c r="G170" s="9">
        <v>0</v>
      </c>
      <c r="H170" s="9">
        <v>0</v>
      </c>
      <c r="I170" s="9">
        <v>8.8800000000000008</v>
      </c>
      <c r="K170" s="9"/>
      <c r="L170" s="9"/>
      <c r="M170" s="9"/>
    </row>
    <row r="171" spans="1:13" x14ac:dyDescent="0.25">
      <c r="A171"/>
      <c r="B171" s="8" t="s">
        <v>885</v>
      </c>
      <c r="C171" t="s">
        <v>456</v>
      </c>
      <c r="D171" s="9">
        <v>0</v>
      </c>
      <c r="E171" s="9">
        <v>20.154604515103532</v>
      </c>
      <c r="F171" s="9">
        <v>0</v>
      </c>
      <c r="G171" s="9">
        <v>0</v>
      </c>
      <c r="H171" s="9">
        <v>0</v>
      </c>
      <c r="I171" s="9">
        <v>20.149999999999999</v>
      </c>
      <c r="K171" s="9"/>
      <c r="L171" s="9"/>
      <c r="M171" s="9"/>
    </row>
    <row r="172" spans="1:13" x14ac:dyDescent="0.25">
      <c r="A172"/>
      <c r="D172" s="9"/>
      <c r="K172" s="9"/>
      <c r="L172" s="9"/>
      <c r="M172" s="9"/>
    </row>
    <row r="173" spans="1:13" x14ac:dyDescent="0.25">
      <c r="A173"/>
      <c r="B173" s="8" t="s">
        <v>886</v>
      </c>
      <c r="C173" t="s">
        <v>460</v>
      </c>
      <c r="D173" s="9">
        <v>0</v>
      </c>
      <c r="E173" s="9">
        <v>8.8780495910225117</v>
      </c>
      <c r="F173" s="9">
        <v>0</v>
      </c>
      <c r="G173" s="9">
        <v>0</v>
      </c>
      <c r="H173" s="9">
        <v>0</v>
      </c>
      <c r="I173" s="9">
        <v>8.8800000000000008</v>
      </c>
      <c r="K173" s="9"/>
      <c r="L173" s="9"/>
      <c r="M173" s="9"/>
    </row>
    <row r="174" spans="1:13" x14ac:dyDescent="0.25">
      <c r="A174"/>
      <c r="B174" s="8" t="s">
        <v>887</v>
      </c>
      <c r="C174" t="s">
        <v>462</v>
      </c>
      <c r="D174" s="9">
        <v>0</v>
      </c>
      <c r="E174" s="9">
        <v>20.154604515103532</v>
      </c>
      <c r="F174" s="9">
        <v>0</v>
      </c>
      <c r="G174" s="9">
        <v>0</v>
      </c>
      <c r="H174" s="9">
        <v>0</v>
      </c>
      <c r="I174" s="9">
        <v>20.149999999999999</v>
      </c>
      <c r="K174" s="9"/>
      <c r="L174" s="9"/>
      <c r="M174" s="9"/>
    </row>
    <row r="175" spans="1:13" x14ac:dyDescent="0.25">
      <c r="A175"/>
      <c r="B175" s="8" t="s">
        <v>888</v>
      </c>
      <c r="C175" t="s">
        <v>464</v>
      </c>
      <c r="D175" s="9">
        <v>0</v>
      </c>
      <c r="E175" s="9">
        <v>27.564912036642486</v>
      </c>
      <c r="F175" s="9">
        <v>0</v>
      </c>
      <c r="G175" s="9">
        <v>0</v>
      </c>
      <c r="H175" s="9">
        <v>0</v>
      </c>
      <c r="I175" s="9">
        <v>27.56</v>
      </c>
      <c r="K175" s="9"/>
      <c r="L175" s="9"/>
      <c r="M175" s="9"/>
    </row>
    <row r="176" spans="1:13" x14ac:dyDescent="0.25">
      <c r="A176"/>
      <c r="B176" s="8" t="s">
        <v>889</v>
      </c>
      <c r="C176" t="s">
        <v>466</v>
      </c>
      <c r="D176" s="9">
        <v>0</v>
      </c>
      <c r="E176" s="9">
        <v>38.030032320683809</v>
      </c>
      <c r="F176" s="9">
        <v>0</v>
      </c>
      <c r="G176" s="9">
        <v>0</v>
      </c>
      <c r="H176" s="9">
        <v>0</v>
      </c>
      <c r="I176" s="9">
        <v>38.03</v>
      </c>
      <c r="K176" s="9"/>
      <c r="L176" s="9"/>
      <c r="M176" s="9"/>
    </row>
    <row r="177" spans="1:13" x14ac:dyDescent="0.25">
      <c r="A177"/>
      <c r="B177" s="8" t="s">
        <v>890</v>
      </c>
      <c r="C177" t="s">
        <v>468</v>
      </c>
      <c r="D177" s="9">
        <v>0</v>
      </c>
      <c r="E177" s="9">
        <v>53.125103197892791</v>
      </c>
      <c r="F177" s="9">
        <v>0</v>
      </c>
      <c r="G177" s="9">
        <v>0</v>
      </c>
      <c r="H177" s="9">
        <v>0</v>
      </c>
      <c r="I177" s="9">
        <v>53.13</v>
      </c>
      <c r="K177" s="9"/>
      <c r="L177" s="9"/>
      <c r="M177" s="9"/>
    </row>
    <row r="178" spans="1:13" x14ac:dyDescent="0.25">
      <c r="A178"/>
      <c r="B178" s="8" t="s">
        <v>891</v>
      </c>
      <c r="C178" t="s">
        <v>470</v>
      </c>
      <c r="D178" s="9">
        <v>0</v>
      </c>
      <c r="E178" s="9">
        <v>73.530297822420309</v>
      </c>
      <c r="F178" s="9">
        <v>0</v>
      </c>
      <c r="G178" s="9">
        <v>0</v>
      </c>
      <c r="H178" s="9">
        <v>0</v>
      </c>
      <c r="I178" s="9">
        <v>73.53</v>
      </c>
      <c r="K178" s="9"/>
      <c r="L178" s="9"/>
      <c r="M178" s="9"/>
    </row>
    <row r="179" spans="1:13" x14ac:dyDescent="0.25">
      <c r="A179"/>
      <c r="B179" s="8" t="s">
        <v>892</v>
      </c>
      <c r="C179" t="s">
        <v>472</v>
      </c>
      <c r="D179" s="9">
        <v>0</v>
      </c>
      <c r="E179" s="9">
        <v>108.86350325120752</v>
      </c>
      <c r="F179" s="9">
        <v>0</v>
      </c>
      <c r="G179" s="9">
        <v>0</v>
      </c>
      <c r="H179" s="9">
        <v>0</v>
      </c>
      <c r="I179" s="9">
        <v>108.86</v>
      </c>
      <c r="K179" s="9"/>
      <c r="L179" s="9"/>
      <c r="M179" s="9"/>
    </row>
    <row r="180" spans="1:13" x14ac:dyDescent="0.25">
      <c r="A180"/>
      <c r="D180" s="9"/>
      <c r="K180" s="9"/>
      <c r="L180" s="9"/>
      <c r="M180" s="9"/>
    </row>
    <row r="181" spans="1:13" x14ac:dyDescent="0.25">
      <c r="A181"/>
      <c r="B181" s="8" t="s">
        <v>893</v>
      </c>
      <c r="C181" t="s">
        <v>481</v>
      </c>
      <c r="D181" s="9">
        <v>0</v>
      </c>
      <c r="E181" s="9">
        <v>8.8780495910225117</v>
      </c>
      <c r="F181" s="9">
        <v>0</v>
      </c>
      <c r="G181" s="9">
        <v>0</v>
      </c>
      <c r="H181" s="9">
        <v>0</v>
      </c>
      <c r="I181" s="9">
        <v>8.8800000000000008</v>
      </c>
      <c r="K181" s="9"/>
      <c r="L181" s="9"/>
      <c r="M181" s="9"/>
    </row>
    <row r="182" spans="1:13" x14ac:dyDescent="0.25">
      <c r="A182"/>
      <c r="B182" s="8" t="s">
        <v>894</v>
      </c>
      <c r="C182" t="s">
        <v>483</v>
      </c>
      <c r="D182" s="9">
        <v>0</v>
      </c>
      <c r="E182" s="9">
        <v>20.154604515103532</v>
      </c>
      <c r="F182" s="9">
        <v>0</v>
      </c>
      <c r="G182" s="9">
        <v>0</v>
      </c>
      <c r="H182" s="9">
        <v>0</v>
      </c>
      <c r="I182" s="9">
        <v>20.149999999999999</v>
      </c>
      <c r="K182" s="9"/>
      <c r="L182" s="9"/>
      <c r="M182" s="9"/>
    </row>
    <row r="183" spans="1:13" x14ac:dyDescent="0.25">
      <c r="A183"/>
      <c r="B183" s="8" t="s">
        <v>895</v>
      </c>
      <c r="C183" t="s">
        <v>485</v>
      </c>
      <c r="D183" s="9">
        <v>0</v>
      </c>
      <c r="E183" s="9">
        <v>27.564912036642486</v>
      </c>
      <c r="F183" s="9">
        <v>0</v>
      </c>
      <c r="G183" s="9">
        <v>0</v>
      </c>
      <c r="H183" s="9">
        <v>0</v>
      </c>
      <c r="I183" s="9">
        <v>27.56</v>
      </c>
      <c r="K183" s="9"/>
      <c r="L183" s="9"/>
      <c r="M183" s="9"/>
    </row>
    <row r="184" spans="1:13" x14ac:dyDescent="0.25">
      <c r="A184"/>
      <c r="B184" s="8" t="s">
        <v>896</v>
      </c>
      <c r="C184" t="s">
        <v>487</v>
      </c>
      <c r="D184" s="9">
        <v>0</v>
      </c>
      <c r="E184" s="9">
        <v>38.030032320683809</v>
      </c>
      <c r="F184" s="9">
        <v>0</v>
      </c>
      <c r="G184" s="9">
        <v>0</v>
      </c>
      <c r="H184" s="9">
        <v>0</v>
      </c>
      <c r="I184" s="9">
        <v>38.03</v>
      </c>
      <c r="K184" s="9"/>
      <c r="L184" s="9"/>
      <c r="M184" s="9"/>
    </row>
    <row r="185" spans="1:13" x14ac:dyDescent="0.25">
      <c r="A185"/>
      <c r="B185" s="8" t="s">
        <v>897</v>
      </c>
      <c r="C185" t="s">
        <v>489</v>
      </c>
      <c r="D185" s="9">
        <v>0</v>
      </c>
      <c r="E185" s="9">
        <v>53.125103197892791</v>
      </c>
      <c r="F185" s="9">
        <v>0</v>
      </c>
      <c r="G185" s="9">
        <v>0</v>
      </c>
      <c r="H185" s="9">
        <v>0</v>
      </c>
      <c r="I185" s="9">
        <v>53.13</v>
      </c>
      <c r="K185" s="9"/>
      <c r="L185" s="9"/>
      <c r="M185" s="9"/>
    </row>
    <row r="186" spans="1:13" x14ac:dyDescent="0.25">
      <c r="A186"/>
      <c r="B186" s="8" t="s">
        <v>898</v>
      </c>
      <c r="C186" t="s">
        <v>491</v>
      </c>
      <c r="D186" s="9">
        <v>0</v>
      </c>
      <c r="E186" s="9">
        <v>73.530297822420309</v>
      </c>
      <c r="F186" s="9">
        <v>0</v>
      </c>
      <c r="G186" s="9">
        <v>0</v>
      </c>
      <c r="H186" s="9">
        <v>0</v>
      </c>
      <c r="I186" s="9">
        <v>73.53</v>
      </c>
      <c r="K186" s="9"/>
      <c r="L186" s="9"/>
      <c r="M186" s="9"/>
    </row>
    <row r="187" spans="1:13" x14ac:dyDescent="0.25">
      <c r="A187"/>
      <c r="B187" s="8" t="s">
        <v>899</v>
      </c>
      <c r="C187" t="s">
        <v>493</v>
      </c>
      <c r="D187" s="9">
        <v>0</v>
      </c>
      <c r="E187" s="9">
        <v>108.86350325120752</v>
      </c>
      <c r="F187" s="9">
        <v>0</v>
      </c>
      <c r="G187" s="9">
        <v>0</v>
      </c>
      <c r="H187" s="9">
        <v>0</v>
      </c>
      <c r="I187" s="9">
        <v>108.86</v>
      </c>
      <c r="K187" s="9"/>
      <c r="L187" s="9"/>
      <c r="M187" s="9"/>
    </row>
    <row r="188" spans="1:13" x14ac:dyDescent="0.25">
      <c r="A188"/>
      <c r="D188" s="9"/>
      <c r="K188" s="9"/>
      <c r="L188" s="9"/>
      <c r="M188" s="9"/>
    </row>
    <row r="189" spans="1:13" x14ac:dyDescent="0.25">
      <c r="A189"/>
      <c r="B189" s="8" t="s">
        <v>900</v>
      </c>
      <c r="C189" t="s">
        <v>502</v>
      </c>
      <c r="D189" s="9">
        <v>37.6550601987622</v>
      </c>
      <c r="E189" s="9">
        <v>13.037720168122085</v>
      </c>
      <c r="F189" s="9">
        <v>0</v>
      </c>
      <c r="G189" s="9">
        <v>0</v>
      </c>
      <c r="H189" s="9">
        <v>0</v>
      </c>
      <c r="I189" s="9">
        <v>50.69</v>
      </c>
      <c r="K189" s="9"/>
      <c r="L189" s="9"/>
      <c r="M189" s="9"/>
    </row>
    <row r="190" spans="1:13" x14ac:dyDescent="0.25">
      <c r="A190"/>
      <c r="B190" s="8" t="s">
        <v>901</v>
      </c>
      <c r="C190" t="s">
        <v>504</v>
      </c>
      <c r="D190" s="9">
        <v>27.436241125437906</v>
      </c>
      <c r="E190" s="9">
        <v>9.4995475341277196</v>
      </c>
      <c r="F190" s="9">
        <v>0</v>
      </c>
      <c r="G190" s="9">
        <v>0</v>
      </c>
      <c r="H190" s="9">
        <v>0</v>
      </c>
      <c r="I190" s="9">
        <v>36.94</v>
      </c>
      <c r="K190" s="9"/>
      <c r="L190" s="9"/>
      <c r="M190" s="9"/>
    </row>
    <row r="191" spans="1:13" x14ac:dyDescent="0.25">
      <c r="A191"/>
      <c r="B191" s="8" t="s">
        <v>902</v>
      </c>
      <c r="C191" t="s">
        <v>506</v>
      </c>
      <c r="D191" s="9">
        <v>53.125482119788153</v>
      </c>
      <c r="E191" s="9">
        <v>14.854171890309642</v>
      </c>
      <c r="F191" s="9">
        <v>0</v>
      </c>
      <c r="G191" s="9">
        <v>0</v>
      </c>
      <c r="H191" s="9">
        <v>0</v>
      </c>
      <c r="I191" s="9">
        <v>67.98</v>
      </c>
      <c r="K191" s="9"/>
      <c r="L191" s="9"/>
      <c r="M191" s="9"/>
    </row>
    <row r="192" spans="1:13" x14ac:dyDescent="0.25">
      <c r="A192"/>
      <c r="B192" s="8" t="s">
        <v>903</v>
      </c>
      <c r="C192" t="s">
        <v>508</v>
      </c>
      <c r="D192" s="9">
        <v>119.97540734212531</v>
      </c>
      <c r="E192" s="9">
        <v>36.138274668322765</v>
      </c>
      <c r="F192" s="9">
        <v>0</v>
      </c>
      <c r="G192" s="9">
        <v>0</v>
      </c>
      <c r="H192" s="9">
        <v>0</v>
      </c>
      <c r="I192" s="9">
        <v>156.11000000000001</v>
      </c>
      <c r="K192" s="9"/>
      <c r="L192" s="9"/>
      <c r="M192" s="9"/>
    </row>
    <row r="193" spans="1:13" x14ac:dyDescent="0.25">
      <c r="A193"/>
      <c r="B193" s="8" t="s">
        <v>904</v>
      </c>
      <c r="C193" t="s">
        <v>510</v>
      </c>
      <c r="D193" s="9">
        <v>215.61424313547869</v>
      </c>
      <c r="E193" s="9">
        <v>69.594546078672948</v>
      </c>
      <c r="F193" s="9">
        <v>0</v>
      </c>
      <c r="G193" s="9">
        <v>0</v>
      </c>
      <c r="H193" s="9">
        <v>0</v>
      </c>
      <c r="I193" s="9">
        <v>285.20999999999998</v>
      </c>
      <c r="K193" s="9"/>
      <c r="L193" s="9"/>
      <c r="M193" s="9"/>
    </row>
    <row r="194" spans="1:13" x14ac:dyDescent="0.25">
      <c r="A194"/>
      <c r="B194" s="8" t="s">
        <v>905</v>
      </c>
      <c r="C194" t="s">
        <v>516</v>
      </c>
      <c r="D194" s="9">
        <v>40.892450779134684</v>
      </c>
      <c r="E194" s="9">
        <v>14.15863704460601</v>
      </c>
      <c r="F194" s="9">
        <v>0</v>
      </c>
      <c r="G194" s="9">
        <v>0</v>
      </c>
      <c r="H194" s="9">
        <v>0</v>
      </c>
      <c r="I194" s="9">
        <v>55.05</v>
      </c>
      <c r="K194" s="9"/>
      <c r="L194" s="9"/>
      <c r="M194" s="9"/>
    </row>
    <row r="195" spans="1:13" x14ac:dyDescent="0.25">
      <c r="A195"/>
      <c r="B195" s="8" t="s">
        <v>906</v>
      </c>
      <c r="C195" t="s">
        <v>518</v>
      </c>
      <c r="D195" s="9">
        <v>70.441153662587524</v>
      </c>
      <c r="E195" s="9">
        <v>24.38960514004685</v>
      </c>
      <c r="F195" s="9">
        <v>0</v>
      </c>
      <c r="G195" s="9">
        <v>0</v>
      </c>
      <c r="H195" s="9">
        <v>0</v>
      </c>
      <c r="I195" s="9">
        <v>94.83</v>
      </c>
      <c r="K195" s="9"/>
      <c r="L195" s="9"/>
      <c r="M195" s="9"/>
    </row>
    <row r="196" spans="1:13" x14ac:dyDescent="0.25">
      <c r="A196"/>
      <c r="B196" s="8" t="s">
        <v>907</v>
      </c>
      <c r="C196" t="s">
        <v>520</v>
      </c>
      <c r="D196" s="9">
        <v>89.247215654671749</v>
      </c>
      <c r="E196" s="9">
        <v>30.901032088322197</v>
      </c>
      <c r="F196" s="9">
        <v>0</v>
      </c>
      <c r="G196" s="9">
        <v>0</v>
      </c>
      <c r="H196" s="9">
        <v>0</v>
      </c>
      <c r="I196" s="9">
        <v>120.15</v>
      </c>
      <c r="K196" s="9"/>
      <c r="L196" s="9"/>
      <c r="M196" s="9"/>
    </row>
    <row r="197" spans="1:13" x14ac:dyDescent="0.25">
      <c r="A197"/>
      <c r="B197" s="8" t="s">
        <v>908</v>
      </c>
      <c r="C197" t="s">
        <v>524</v>
      </c>
      <c r="D197" s="9">
        <v>29.763383956421841</v>
      </c>
      <c r="E197" s="9">
        <v>10.305299453297865</v>
      </c>
      <c r="F197" s="9">
        <v>0</v>
      </c>
      <c r="G197" s="9">
        <v>0</v>
      </c>
      <c r="H197" s="9">
        <v>0</v>
      </c>
      <c r="I197" s="9">
        <v>40.07</v>
      </c>
      <c r="K197" s="9"/>
      <c r="L197" s="9"/>
      <c r="M197" s="9"/>
    </row>
    <row r="198" spans="1:13" x14ac:dyDescent="0.25">
      <c r="A198"/>
      <c r="B198" s="8" t="s">
        <v>909</v>
      </c>
      <c r="C198" t="s">
        <v>526</v>
      </c>
      <c r="D198" s="9">
        <v>18.127669801502172</v>
      </c>
      <c r="E198" s="9">
        <v>6.2765398574471432</v>
      </c>
      <c r="F198" s="9">
        <v>0</v>
      </c>
      <c r="G198" s="9">
        <v>0</v>
      </c>
      <c r="H198" s="9">
        <v>0</v>
      </c>
      <c r="I198" s="9">
        <v>24.4</v>
      </c>
      <c r="K198" s="9"/>
      <c r="L198" s="9"/>
      <c r="M198" s="9"/>
    </row>
    <row r="199" spans="1:13" x14ac:dyDescent="0.25">
      <c r="A199"/>
      <c r="B199" s="8" t="s">
        <v>910</v>
      </c>
      <c r="C199" t="s">
        <v>528</v>
      </c>
      <c r="D199" s="9">
        <v>14.924628192804722</v>
      </c>
      <c r="E199" s="9">
        <v>5.1675159982203356</v>
      </c>
      <c r="F199" s="9">
        <v>0</v>
      </c>
      <c r="G199" s="9">
        <v>0</v>
      </c>
      <c r="H199" s="9">
        <v>0</v>
      </c>
      <c r="I199" s="9">
        <v>20.09</v>
      </c>
      <c r="K199" s="9"/>
      <c r="L199" s="9"/>
      <c r="M199" s="9"/>
    </row>
    <row r="200" spans="1:13" x14ac:dyDescent="0.25">
      <c r="A200"/>
      <c r="D200" s="9"/>
      <c r="K200" s="9"/>
      <c r="L200" s="9"/>
      <c r="M200" s="9"/>
    </row>
    <row r="201" spans="1:13" x14ac:dyDescent="0.25">
      <c r="A201"/>
      <c r="B201" s="8" t="s">
        <v>911</v>
      </c>
      <c r="C201" t="s">
        <v>532</v>
      </c>
      <c r="D201" s="9">
        <v>242.00407782557687</v>
      </c>
      <c r="E201" s="9">
        <v>57.135838636723435</v>
      </c>
      <c r="F201" s="9">
        <v>0</v>
      </c>
      <c r="G201" s="9">
        <v>0</v>
      </c>
      <c r="H201" s="9">
        <v>37.094089754673718</v>
      </c>
      <c r="I201" s="9">
        <v>336.23</v>
      </c>
      <c r="K201" s="9"/>
      <c r="L201" s="9"/>
      <c r="M201" s="9"/>
    </row>
    <row r="202" spans="1:13" x14ac:dyDescent="0.25">
      <c r="A202"/>
      <c r="D202" s="9"/>
      <c r="K202" s="9"/>
      <c r="L202" s="9"/>
      <c r="M202" s="9"/>
    </row>
    <row r="203" spans="1:13" x14ac:dyDescent="0.25">
      <c r="A203"/>
      <c r="B203" s="8" t="s">
        <v>912</v>
      </c>
      <c r="C203" t="s">
        <v>534</v>
      </c>
      <c r="D203" s="9">
        <v>19.441517968072432</v>
      </c>
      <c r="E203" s="9">
        <v>6.7314477675321323</v>
      </c>
      <c r="F203" s="9">
        <v>0</v>
      </c>
      <c r="G203" s="9">
        <v>0</v>
      </c>
      <c r="H203" s="9">
        <v>0</v>
      </c>
      <c r="I203" s="9">
        <v>26.17</v>
      </c>
      <c r="K203" s="9"/>
      <c r="L203" s="9"/>
      <c r="M203" s="9"/>
    </row>
    <row r="204" spans="1:13" x14ac:dyDescent="0.25">
      <c r="A204"/>
      <c r="B204" s="8" t="s">
        <v>913</v>
      </c>
      <c r="C204" t="s">
        <v>536</v>
      </c>
      <c r="D204" s="9">
        <v>23.812424613721223</v>
      </c>
      <c r="E204" s="9">
        <v>8.2448342135011483</v>
      </c>
      <c r="F204" s="9">
        <v>0</v>
      </c>
      <c r="G204" s="9">
        <v>0</v>
      </c>
      <c r="H204" s="9">
        <v>0</v>
      </c>
      <c r="I204" s="9">
        <v>32.06</v>
      </c>
      <c r="K204" s="9"/>
      <c r="L204" s="9"/>
      <c r="M204" s="9"/>
    </row>
    <row r="205" spans="1:13" x14ac:dyDescent="0.25">
      <c r="A205"/>
      <c r="B205" s="8" t="s">
        <v>914</v>
      </c>
      <c r="C205" t="s">
        <v>538</v>
      </c>
      <c r="D205" s="9">
        <v>35.654232598691145</v>
      </c>
      <c r="E205" s="9">
        <v>12.344951912894617</v>
      </c>
      <c r="F205" s="9">
        <v>0</v>
      </c>
      <c r="G205" s="9">
        <v>0</v>
      </c>
      <c r="H205" s="9">
        <v>0</v>
      </c>
      <c r="I205" s="9">
        <v>48</v>
      </c>
      <c r="K205" s="9"/>
      <c r="L205" s="9"/>
      <c r="M205" s="9"/>
    </row>
    <row r="206" spans="1:13" x14ac:dyDescent="0.25">
      <c r="A206"/>
      <c r="B206" s="8" t="s">
        <v>915</v>
      </c>
      <c r="C206" t="s">
        <v>916</v>
      </c>
      <c r="D206" s="9">
        <v>59.990479030456711</v>
      </c>
      <c r="E206" s="9">
        <v>20.771154639566909</v>
      </c>
      <c r="F206" s="9">
        <v>0</v>
      </c>
      <c r="G206" s="9">
        <v>0</v>
      </c>
      <c r="H206" s="9">
        <v>0</v>
      </c>
      <c r="I206" s="9">
        <v>80.760000000000005</v>
      </c>
      <c r="K206" s="9"/>
      <c r="L206" s="9"/>
      <c r="M206" s="9"/>
    </row>
    <row r="207" spans="1:13" x14ac:dyDescent="0.25">
      <c r="A207"/>
      <c r="D207" s="9"/>
      <c r="K207" s="9"/>
      <c r="L207" s="9"/>
      <c r="M207" s="9"/>
    </row>
    <row r="208" spans="1:13" x14ac:dyDescent="0.25">
      <c r="A208"/>
      <c r="B208" s="8" t="s">
        <v>541</v>
      </c>
      <c r="C208" t="s">
        <v>542</v>
      </c>
      <c r="D208" s="9">
        <v>19.441517968072432</v>
      </c>
      <c r="E208" s="9">
        <v>6.7314477675321323</v>
      </c>
      <c r="F208" s="9">
        <v>0</v>
      </c>
      <c r="G208" s="9">
        <v>0</v>
      </c>
      <c r="H208" s="9">
        <v>20.456796276351344</v>
      </c>
      <c r="I208" s="9">
        <v>46.63</v>
      </c>
      <c r="K208" s="9"/>
      <c r="L208" s="9"/>
      <c r="M208" s="9"/>
    </row>
    <row r="209" spans="1:13" x14ac:dyDescent="0.25">
      <c r="A209"/>
      <c r="B209" s="8" t="s">
        <v>543</v>
      </c>
      <c r="C209" t="s">
        <v>544</v>
      </c>
      <c r="D209" s="9">
        <v>23.812424613721223</v>
      </c>
      <c r="E209" s="9">
        <v>8.2448342135011483</v>
      </c>
      <c r="F209" s="9">
        <v>0</v>
      </c>
      <c r="G209" s="9">
        <v>0</v>
      </c>
      <c r="H209" s="9">
        <v>20.456796276351344</v>
      </c>
      <c r="I209" s="9">
        <v>52.51</v>
      </c>
      <c r="K209" s="9"/>
      <c r="L209" s="9"/>
      <c r="M209" s="9"/>
    </row>
    <row r="210" spans="1:13" x14ac:dyDescent="0.25">
      <c r="A210"/>
      <c r="B210" s="8" t="s">
        <v>545</v>
      </c>
      <c r="C210" t="s">
        <v>917</v>
      </c>
      <c r="D210" s="9">
        <v>59.990479030456711</v>
      </c>
      <c r="E210" s="9">
        <v>20.771154639566909</v>
      </c>
      <c r="F210" s="9">
        <v>0</v>
      </c>
      <c r="G210" s="9">
        <v>0</v>
      </c>
      <c r="H210" s="9">
        <v>20.456796276351344</v>
      </c>
      <c r="I210" s="9">
        <v>101.22</v>
      </c>
      <c r="K210" s="9"/>
      <c r="L210" s="9"/>
      <c r="M210" s="9"/>
    </row>
    <row r="211" spans="1:13" x14ac:dyDescent="0.25">
      <c r="A211"/>
      <c r="B211" s="8" t="s">
        <v>547</v>
      </c>
      <c r="C211" t="s">
        <v>548</v>
      </c>
      <c r="D211" s="9">
        <v>35.654232598691145</v>
      </c>
      <c r="E211" s="9">
        <v>12.344951912894617</v>
      </c>
      <c r="F211" s="9">
        <v>0</v>
      </c>
      <c r="G211" s="9">
        <v>0</v>
      </c>
      <c r="H211" s="9">
        <v>20.456796276351344</v>
      </c>
      <c r="I211" s="9">
        <v>68.459999999999994</v>
      </c>
      <c r="K211" s="9"/>
      <c r="L211" s="9"/>
      <c r="M211" s="9"/>
    </row>
    <row r="212" spans="1:13" x14ac:dyDescent="0.25">
      <c r="A212"/>
      <c r="B212" s="8" t="s">
        <v>549</v>
      </c>
      <c r="C212" t="s">
        <v>550</v>
      </c>
      <c r="D212" s="9">
        <v>19.441517968072432</v>
      </c>
      <c r="E212" s="9">
        <v>6.7314477675321323</v>
      </c>
      <c r="F212" s="9">
        <v>0</v>
      </c>
      <c r="G212" s="9">
        <v>0</v>
      </c>
      <c r="H212" s="9">
        <v>20.456796276351344</v>
      </c>
      <c r="I212" s="9">
        <v>46.63</v>
      </c>
      <c r="K212" s="9"/>
      <c r="L212" s="9"/>
      <c r="M212" s="9"/>
    </row>
    <row r="213" spans="1:13" x14ac:dyDescent="0.25">
      <c r="A213"/>
      <c r="B213" s="8" t="s">
        <v>551</v>
      </c>
      <c r="C213" t="s">
        <v>552</v>
      </c>
      <c r="D213" s="9">
        <v>23.812424613721223</v>
      </c>
      <c r="E213" s="9">
        <v>8.2448342135011483</v>
      </c>
      <c r="F213" s="9">
        <v>0</v>
      </c>
      <c r="G213" s="9">
        <v>0</v>
      </c>
      <c r="H213" s="9">
        <v>20.456796276351344</v>
      </c>
      <c r="I213" s="9">
        <v>52.51</v>
      </c>
      <c r="K213" s="9"/>
      <c r="L213" s="9"/>
      <c r="M213" s="9"/>
    </row>
    <row r="214" spans="1:13" x14ac:dyDescent="0.25">
      <c r="A214"/>
      <c r="B214" s="8" t="s">
        <v>553</v>
      </c>
      <c r="C214" t="s">
        <v>554</v>
      </c>
      <c r="D214" s="9">
        <v>35.654232598691145</v>
      </c>
      <c r="E214" s="9">
        <v>12.344951912894617</v>
      </c>
      <c r="F214" s="9">
        <v>0</v>
      </c>
      <c r="G214" s="9">
        <v>0</v>
      </c>
      <c r="H214" s="9">
        <v>20.456796276351344</v>
      </c>
      <c r="I214" s="9">
        <v>68.459999999999994</v>
      </c>
      <c r="K214" s="9"/>
      <c r="L214" s="9"/>
      <c r="M214" s="9"/>
    </row>
    <row r="215" spans="1:13" x14ac:dyDescent="0.25">
      <c r="A215"/>
      <c r="B215" s="8" t="s">
        <v>555</v>
      </c>
      <c r="C215" t="s">
        <v>556</v>
      </c>
      <c r="D215" s="9">
        <v>19.441517968072432</v>
      </c>
      <c r="E215" s="9">
        <v>6.7314477675321323</v>
      </c>
      <c r="F215" s="9">
        <v>0</v>
      </c>
      <c r="G215" s="9">
        <v>0</v>
      </c>
      <c r="H215" s="9">
        <v>20.456796276351344</v>
      </c>
      <c r="I215" s="9">
        <v>46.63</v>
      </c>
      <c r="K215" s="9"/>
      <c r="L215" s="9"/>
      <c r="M215" s="9"/>
    </row>
    <row r="216" spans="1:13" x14ac:dyDescent="0.25">
      <c r="A216"/>
      <c r="B216" s="8" t="s">
        <v>557</v>
      </c>
      <c r="C216" t="s">
        <v>558</v>
      </c>
      <c r="D216" s="9">
        <v>23.812424613721223</v>
      </c>
      <c r="E216" s="9">
        <v>8.2448342135011483</v>
      </c>
      <c r="F216" s="9">
        <v>0</v>
      </c>
      <c r="G216" s="9">
        <v>0</v>
      </c>
      <c r="H216" s="9">
        <v>20.456796276351344</v>
      </c>
      <c r="I216" s="9">
        <v>52.51</v>
      </c>
      <c r="K216" s="9"/>
      <c r="L216" s="9"/>
      <c r="M216" s="9"/>
    </row>
    <row r="217" spans="1:13" x14ac:dyDescent="0.25">
      <c r="A217"/>
      <c r="B217" s="8" t="s">
        <v>559</v>
      </c>
      <c r="C217" t="s">
        <v>560</v>
      </c>
      <c r="D217" s="9">
        <v>35.654232598691145</v>
      </c>
      <c r="E217" s="9">
        <v>12.344951912894617</v>
      </c>
      <c r="F217" s="9">
        <v>0</v>
      </c>
      <c r="G217" s="9">
        <v>0</v>
      </c>
      <c r="H217" s="9">
        <v>20.456796276351344</v>
      </c>
      <c r="I217" s="9">
        <v>68.459999999999994</v>
      </c>
      <c r="K217" s="9"/>
      <c r="L217" s="9"/>
      <c r="M217" s="9"/>
    </row>
    <row r="218" spans="1:13" x14ac:dyDescent="0.25">
      <c r="A218"/>
      <c r="B218" s="8" t="s">
        <v>561</v>
      </c>
      <c r="C218" t="s">
        <v>562</v>
      </c>
      <c r="D218" s="9">
        <v>19.441517968072432</v>
      </c>
      <c r="E218" s="9">
        <v>6.7314477675321323</v>
      </c>
      <c r="F218" s="9">
        <v>0</v>
      </c>
      <c r="G218" s="9">
        <v>0</v>
      </c>
      <c r="H218" s="9">
        <v>20.456796276351344</v>
      </c>
      <c r="I218" s="9">
        <v>46.63</v>
      </c>
      <c r="K218" s="9"/>
      <c r="L218" s="9"/>
      <c r="M218" s="9"/>
    </row>
    <row r="219" spans="1:13" x14ac:dyDescent="0.25">
      <c r="A219"/>
      <c r="B219" s="8" t="s">
        <v>563</v>
      </c>
      <c r="C219" t="s">
        <v>564</v>
      </c>
      <c r="D219" s="9">
        <v>23.812424613721223</v>
      </c>
      <c r="E219" s="9">
        <v>8.2448342135011483</v>
      </c>
      <c r="F219" s="9">
        <v>0</v>
      </c>
      <c r="G219" s="9">
        <v>0</v>
      </c>
      <c r="H219" s="9">
        <v>20.456796276351344</v>
      </c>
      <c r="I219" s="9">
        <v>52.51</v>
      </c>
      <c r="K219" s="9"/>
      <c r="L219" s="9"/>
      <c r="M219" s="9"/>
    </row>
    <row r="220" spans="1:13" x14ac:dyDescent="0.25">
      <c r="B220" s="8" t="s">
        <v>565</v>
      </c>
      <c r="C220" t="s">
        <v>566</v>
      </c>
      <c r="D220" s="9">
        <v>35.654232598691145</v>
      </c>
      <c r="E220" s="9">
        <v>12.344951912894617</v>
      </c>
      <c r="F220" s="9">
        <v>0</v>
      </c>
      <c r="G220" s="9">
        <v>0</v>
      </c>
      <c r="H220" s="9">
        <v>20.456796276351344</v>
      </c>
      <c r="I220" s="9">
        <v>68.459999999999994</v>
      </c>
      <c r="K220" s="9"/>
      <c r="L220" s="9"/>
      <c r="M220" s="9"/>
    </row>
    <row r="221" spans="1:13" x14ac:dyDescent="0.25">
      <c r="D221" s="9"/>
      <c r="K221" s="9"/>
      <c r="L221" s="9"/>
      <c r="M221" s="9"/>
    </row>
    <row r="222" spans="1:13" x14ac:dyDescent="0.25">
      <c r="B222" s="8" t="s">
        <v>918</v>
      </c>
      <c r="C222" t="s">
        <v>400</v>
      </c>
      <c r="D222" s="9">
        <v>0</v>
      </c>
      <c r="E222" s="9">
        <v>0</v>
      </c>
      <c r="F222" s="9">
        <v>0</v>
      </c>
      <c r="G222" s="9">
        <v>0</v>
      </c>
      <c r="H222" s="9">
        <v>0</v>
      </c>
      <c r="I222" s="9">
        <v>601.59</v>
      </c>
      <c r="K222" s="9"/>
      <c r="L222" s="9"/>
      <c r="M222" s="9"/>
    </row>
    <row r="223" spans="1:13" x14ac:dyDescent="0.25">
      <c r="B223" s="8" t="s">
        <v>919</v>
      </c>
      <c r="C223" t="s">
        <v>402</v>
      </c>
      <c r="D223" s="9">
        <v>0</v>
      </c>
      <c r="E223" s="9">
        <v>0</v>
      </c>
      <c r="F223" s="9">
        <v>0</v>
      </c>
      <c r="G223" s="9">
        <v>0</v>
      </c>
      <c r="H223" s="9">
        <v>0</v>
      </c>
      <c r="I223" s="9">
        <v>1569.59</v>
      </c>
      <c r="K223" s="9"/>
      <c r="L223" s="9"/>
      <c r="M223" s="9"/>
    </row>
    <row r="224" spans="1:13" x14ac:dyDescent="0.25">
      <c r="B224" s="8" t="s">
        <v>920</v>
      </c>
      <c r="C224" t="s">
        <v>404</v>
      </c>
      <c r="D224" s="9">
        <v>0</v>
      </c>
      <c r="E224" s="9">
        <v>0</v>
      </c>
      <c r="F224" s="9">
        <v>0</v>
      </c>
      <c r="G224" s="9">
        <v>0</v>
      </c>
      <c r="H224" s="9">
        <v>0</v>
      </c>
      <c r="I224" s="9">
        <v>856.51</v>
      </c>
      <c r="K224" s="9"/>
      <c r="L224" s="9"/>
      <c r="M224" s="9"/>
    </row>
    <row r="225" spans="1:13" x14ac:dyDescent="0.25">
      <c r="B225" s="8" t="s">
        <v>921</v>
      </c>
      <c r="C225" t="s">
        <v>406</v>
      </c>
      <c r="D225" s="9">
        <v>0</v>
      </c>
      <c r="E225" s="9">
        <v>0</v>
      </c>
      <c r="F225" s="9">
        <v>0</v>
      </c>
      <c r="G225" s="9">
        <v>0</v>
      </c>
      <c r="H225" s="9">
        <v>0</v>
      </c>
      <c r="I225" s="9">
        <v>38.74</v>
      </c>
      <c r="K225" s="9"/>
      <c r="L225" s="9"/>
      <c r="M225" s="9"/>
    </row>
    <row r="226" spans="1:13" x14ac:dyDescent="0.25">
      <c r="B226" s="8" t="s">
        <v>922</v>
      </c>
      <c r="C226" t="s">
        <v>408</v>
      </c>
      <c r="D226" s="9">
        <v>0</v>
      </c>
      <c r="E226" s="9">
        <v>0</v>
      </c>
      <c r="F226" s="9">
        <v>0</v>
      </c>
      <c r="G226" s="9">
        <v>0</v>
      </c>
      <c r="H226" s="9">
        <v>0</v>
      </c>
      <c r="I226" s="9">
        <v>9.1199999999999992</v>
      </c>
      <c r="K226" s="9"/>
      <c r="L226" s="9"/>
      <c r="M226" s="9"/>
    </row>
    <row r="227" spans="1:13" x14ac:dyDescent="0.25">
      <c r="D227" s="9"/>
      <c r="L227" s="14"/>
      <c r="M227" s="48"/>
    </row>
    <row r="228" spans="1:13" x14ac:dyDescent="0.25">
      <c r="A228" s="7" t="s">
        <v>637</v>
      </c>
      <c r="D228" s="9"/>
      <c r="L228" s="14"/>
      <c r="M228" s="48"/>
    </row>
    <row r="229" spans="1:13" x14ac:dyDescent="0.25">
      <c r="C229" t="s">
        <v>923</v>
      </c>
      <c r="D229" s="9"/>
      <c r="L229" s="14"/>
      <c r="M229" s="48"/>
    </row>
    <row r="230" spans="1:13" x14ac:dyDescent="0.25">
      <c r="D230" s="9"/>
      <c r="L230" s="14"/>
      <c r="M230" s="48"/>
    </row>
    <row r="231" spans="1:13" x14ac:dyDescent="0.25">
      <c r="A231" s="7" t="s">
        <v>924</v>
      </c>
      <c r="D231" s="9"/>
      <c r="L231" s="14"/>
      <c r="M231" s="48"/>
    </row>
    <row r="232" spans="1:13" x14ac:dyDescent="0.25">
      <c r="C232" t="s">
        <v>925</v>
      </c>
      <c r="D232" s="9"/>
      <c r="L232" s="14"/>
      <c r="M232" s="48"/>
    </row>
    <row r="233" spans="1:13" x14ac:dyDescent="0.25"/>
    <row r="234" spans="1:13" x14ac:dyDescent="0.25"/>
  </sheetData>
  <sheetProtection sheet="1" objects="1" scenarios="1"/>
  <mergeCells count="1">
    <mergeCell ref="K3:M3"/>
  </mergeCells>
  <conditionalFormatting sqref="M227:M232">
    <cfRule type="top10" dxfId="5" priority="1" percent="1" bottom="1" rank="10"/>
    <cfRule type="top10" dxfId="4" priority="2" percent="1" rank="10"/>
  </conditionalFormatting>
  <pageMargins left="0.7" right="0.7" top="0.75" bottom="0.75" header="0.3" footer="0.3"/>
  <pageSetup paperSize="9" scale="3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9C057-F3EC-427A-9C8D-7E9777DC072E}">
  <sheetPr>
    <tabColor theme="7"/>
  </sheetPr>
  <dimension ref="A1:O144"/>
  <sheetViews>
    <sheetView topLeftCell="A113" workbookViewId="0">
      <selection activeCell="A128" sqref="A128"/>
    </sheetView>
  </sheetViews>
  <sheetFormatPr defaultColWidth="0" defaultRowHeight="15" zeroHeight="1" x14ac:dyDescent="0.25"/>
  <cols>
    <col min="1" max="1" width="7.7109375" style="12" customWidth="1"/>
    <col min="2" max="2" width="12.85546875" style="8" customWidth="1"/>
    <col min="3" max="3" width="97.42578125" customWidth="1"/>
    <col min="4" max="5" width="21.5703125" customWidth="1"/>
    <col min="6" max="8" width="21.5703125" style="9" customWidth="1"/>
    <col min="9" max="9" width="41.140625" style="9" customWidth="1"/>
    <col min="10" max="10" width="21.5703125" style="9" customWidth="1"/>
    <col min="11" max="11" width="5.42578125" customWidth="1"/>
    <col min="12" max="12" width="16.140625" style="8" hidden="1"/>
    <col min="13" max="14" width="16.140625" hidden="1"/>
    <col min="15" max="15" width="9.140625" hidden="1"/>
  </cols>
  <sheetData>
    <row r="1" spans="1:14" x14ac:dyDescent="0.25">
      <c r="A1" s="7" t="s">
        <v>926</v>
      </c>
    </row>
    <row r="2" spans="1:14" x14ac:dyDescent="0.25">
      <c r="A2" s="7" t="s">
        <v>59</v>
      </c>
    </row>
    <row r="3" spans="1:14" x14ac:dyDescent="0.25">
      <c r="A3" s="7"/>
      <c r="D3" s="10" t="s">
        <v>60</v>
      </c>
      <c r="E3" s="10" t="s">
        <v>61</v>
      </c>
      <c r="F3" s="10" t="s">
        <v>62</v>
      </c>
      <c r="G3" s="10" t="s">
        <v>63</v>
      </c>
      <c r="H3" s="9" t="s">
        <v>64</v>
      </c>
      <c r="I3" s="9" t="s">
        <v>927</v>
      </c>
      <c r="J3" s="10" t="s">
        <v>928</v>
      </c>
    </row>
    <row r="4" spans="1:14" x14ac:dyDescent="0.25">
      <c r="B4" s="13" t="s">
        <v>67</v>
      </c>
      <c r="C4" s="7" t="s">
        <v>68</v>
      </c>
      <c r="I4" s="11" t="s">
        <v>66</v>
      </c>
      <c r="J4" s="11" t="s">
        <v>74</v>
      </c>
      <c r="L4" s="79"/>
      <c r="M4" s="80"/>
      <c r="N4" s="80"/>
    </row>
    <row r="5" spans="1:14" ht="17.25" customHeight="1" x14ac:dyDescent="0.25">
      <c r="A5" s="7"/>
      <c r="D5" s="13" t="s">
        <v>644</v>
      </c>
      <c r="E5" s="13" t="s">
        <v>645</v>
      </c>
      <c r="F5" s="11" t="s">
        <v>929</v>
      </c>
      <c r="G5" s="11" t="s">
        <v>71</v>
      </c>
      <c r="H5" s="11" t="s">
        <v>72</v>
      </c>
      <c r="I5" s="11" t="s">
        <v>73</v>
      </c>
      <c r="L5" s="47"/>
      <c r="M5" s="47"/>
      <c r="N5" s="47"/>
    </row>
    <row r="6" spans="1:14" x14ac:dyDescent="0.25">
      <c r="B6" s="8" t="s">
        <v>930</v>
      </c>
      <c r="C6" t="s">
        <v>931</v>
      </c>
      <c r="D6" s="9">
        <v>33.36105671440162</v>
      </c>
      <c r="E6" s="9">
        <v>4.0091119726533684</v>
      </c>
      <c r="F6" s="9">
        <v>0</v>
      </c>
      <c r="G6" s="9">
        <v>0</v>
      </c>
      <c r="H6" s="9">
        <v>0</v>
      </c>
      <c r="I6" s="9">
        <v>0</v>
      </c>
      <c r="J6" s="9">
        <v>37.369999999999997</v>
      </c>
      <c r="K6" s="9"/>
      <c r="L6" s="9"/>
      <c r="M6" s="9"/>
      <c r="N6" s="9"/>
    </row>
    <row r="7" spans="1:14" x14ac:dyDescent="0.25">
      <c r="B7" s="8" t="s">
        <v>932</v>
      </c>
      <c r="C7" t="s">
        <v>933</v>
      </c>
      <c r="D7" s="9">
        <v>133.63565330814447</v>
      </c>
      <c r="E7" s="9">
        <v>0.52039434462281342</v>
      </c>
      <c r="F7" s="9">
        <v>0</v>
      </c>
      <c r="G7" s="9">
        <v>0</v>
      </c>
      <c r="H7" s="9">
        <v>0</v>
      </c>
      <c r="I7" s="9">
        <v>0</v>
      </c>
      <c r="J7" s="9">
        <v>134.16</v>
      </c>
      <c r="K7" s="14"/>
      <c r="L7" s="9"/>
      <c r="M7" s="9"/>
      <c r="N7" s="9"/>
    </row>
    <row r="8" spans="1:14" x14ac:dyDescent="0.25">
      <c r="B8" s="8" t="s">
        <v>934</v>
      </c>
      <c r="C8" t="s">
        <v>935</v>
      </c>
      <c r="D8" s="9">
        <v>0</v>
      </c>
      <c r="E8" s="9">
        <v>0</v>
      </c>
      <c r="F8" s="9">
        <v>0</v>
      </c>
      <c r="G8" s="9">
        <v>0</v>
      </c>
      <c r="H8" s="9">
        <v>0</v>
      </c>
      <c r="I8" s="9">
        <v>0</v>
      </c>
      <c r="J8" s="9">
        <v>103.49</v>
      </c>
      <c r="K8" s="14"/>
      <c r="L8" s="9"/>
      <c r="M8" s="9"/>
      <c r="N8" s="9"/>
    </row>
    <row r="9" spans="1:14" x14ac:dyDescent="0.25">
      <c r="B9" s="8" t="s">
        <v>936</v>
      </c>
      <c r="C9" t="s">
        <v>937</v>
      </c>
      <c r="D9" s="9">
        <v>0</v>
      </c>
      <c r="E9" s="9">
        <v>0</v>
      </c>
      <c r="F9" s="9">
        <v>0</v>
      </c>
      <c r="G9" s="9">
        <v>0</v>
      </c>
      <c r="H9" s="9">
        <v>0</v>
      </c>
      <c r="I9" s="9">
        <v>0</v>
      </c>
      <c r="J9" s="9">
        <v>63.43</v>
      </c>
      <c r="K9" s="14"/>
      <c r="L9" s="9"/>
      <c r="M9" s="9"/>
      <c r="N9" s="9"/>
    </row>
    <row r="10" spans="1:14" x14ac:dyDescent="0.25">
      <c r="B10" s="8" t="s">
        <v>938</v>
      </c>
      <c r="C10" t="s">
        <v>939</v>
      </c>
      <c r="D10" s="9">
        <v>0</v>
      </c>
      <c r="E10" s="9">
        <v>0</v>
      </c>
      <c r="F10" s="9">
        <v>0</v>
      </c>
      <c r="G10" s="9">
        <v>0</v>
      </c>
      <c r="H10" s="9">
        <v>0</v>
      </c>
      <c r="I10" s="9">
        <v>0</v>
      </c>
      <c r="J10" s="9">
        <v>67.94</v>
      </c>
      <c r="K10" s="14"/>
      <c r="L10" s="9"/>
      <c r="M10" s="9"/>
      <c r="N10" s="9"/>
    </row>
    <row r="11" spans="1:14" x14ac:dyDescent="0.25">
      <c r="B11" s="8" t="s">
        <v>940</v>
      </c>
      <c r="C11" t="s">
        <v>941</v>
      </c>
      <c r="D11" s="9">
        <v>0</v>
      </c>
      <c r="E11" s="9">
        <v>0</v>
      </c>
      <c r="F11" s="9">
        <v>0</v>
      </c>
      <c r="G11" s="9">
        <v>0</v>
      </c>
      <c r="H11" s="9">
        <v>0</v>
      </c>
      <c r="I11" s="9">
        <v>0</v>
      </c>
      <c r="J11" s="9">
        <v>82.5</v>
      </c>
      <c r="K11" s="14"/>
      <c r="L11" s="9"/>
      <c r="M11" s="9"/>
      <c r="N11" s="9"/>
    </row>
    <row r="12" spans="1:14" x14ac:dyDescent="0.25">
      <c r="B12" s="8" t="s">
        <v>942</v>
      </c>
      <c r="C12" t="s">
        <v>943</v>
      </c>
      <c r="D12" s="9">
        <v>0</v>
      </c>
      <c r="E12" s="9">
        <v>0</v>
      </c>
      <c r="F12" s="9">
        <v>0</v>
      </c>
      <c r="G12" s="9">
        <v>0</v>
      </c>
      <c r="H12" s="9">
        <v>0</v>
      </c>
      <c r="I12" s="9">
        <v>0</v>
      </c>
      <c r="J12" s="9">
        <v>63.19</v>
      </c>
      <c r="K12" s="14"/>
      <c r="L12" s="9"/>
      <c r="M12" s="9"/>
      <c r="N12" s="9"/>
    </row>
    <row r="13" spans="1:14" x14ac:dyDescent="0.25">
      <c r="B13" s="8" t="s">
        <v>944</v>
      </c>
      <c r="C13" t="s">
        <v>945</v>
      </c>
      <c r="D13" s="9">
        <v>0</v>
      </c>
      <c r="E13" s="9">
        <v>0</v>
      </c>
      <c r="F13" s="9">
        <v>0</v>
      </c>
      <c r="G13" s="9">
        <v>0</v>
      </c>
      <c r="H13" s="9">
        <v>0</v>
      </c>
      <c r="I13" s="9">
        <v>0</v>
      </c>
      <c r="J13" s="9">
        <v>82.18</v>
      </c>
      <c r="K13" s="14"/>
      <c r="L13" s="9"/>
      <c r="M13" s="9"/>
      <c r="N13" s="9"/>
    </row>
    <row r="14" spans="1:14" x14ac:dyDescent="0.25">
      <c r="B14" s="8" t="s">
        <v>946</v>
      </c>
      <c r="C14" t="s">
        <v>947</v>
      </c>
      <c r="D14" s="9">
        <v>63.31930928009146</v>
      </c>
      <c r="E14" s="9">
        <v>7.7348090115630788</v>
      </c>
      <c r="F14" s="9">
        <v>0</v>
      </c>
      <c r="G14" s="9">
        <v>0</v>
      </c>
      <c r="H14" s="9">
        <v>0</v>
      </c>
      <c r="I14" s="9">
        <v>0</v>
      </c>
      <c r="J14" s="9">
        <v>71.05</v>
      </c>
      <c r="K14" s="14"/>
      <c r="L14" s="9"/>
      <c r="M14" s="9"/>
      <c r="N14" s="9"/>
    </row>
    <row r="15" spans="1:14" x14ac:dyDescent="0.25">
      <c r="B15" s="8" t="s">
        <v>948</v>
      </c>
      <c r="C15" t="s">
        <v>949</v>
      </c>
      <c r="D15" s="9">
        <v>67.813400059543824</v>
      </c>
      <c r="E15" s="9">
        <v>8.2839715337994129</v>
      </c>
      <c r="F15" s="9">
        <v>0</v>
      </c>
      <c r="G15" s="9">
        <v>0</v>
      </c>
      <c r="H15" s="9">
        <v>0</v>
      </c>
      <c r="I15" s="9">
        <v>0</v>
      </c>
      <c r="J15" s="9">
        <v>76.099999999999994</v>
      </c>
      <c r="K15" s="14"/>
      <c r="L15" s="9"/>
      <c r="M15" s="9"/>
      <c r="N15" s="9"/>
    </row>
    <row r="16" spans="1:14" x14ac:dyDescent="0.25">
      <c r="B16" s="8" t="s">
        <v>950</v>
      </c>
      <c r="C16" t="s">
        <v>951</v>
      </c>
      <c r="D16" s="9">
        <v>78.653733972346785</v>
      </c>
      <c r="E16" s="9">
        <v>22.937217322203729</v>
      </c>
      <c r="F16" s="9">
        <v>12.709774907459748</v>
      </c>
      <c r="G16" s="9">
        <v>0</v>
      </c>
      <c r="H16" s="9">
        <v>0</v>
      </c>
      <c r="I16" s="9">
        <v>0</v>
      </c>
      <c r="J16" s="9">
        <v>114.3</v>
      </c>
      <c r="K16" s="14"/>
      <c r="L16" s="9"/>
      <c r="M16" s="9"/>
      <c r="N16" s="9"/>
    </row>
    <row r="17" spans="2:14" x14ac:dyDescent="0.25">
      <c r="B17" s="8" t="s">
        <v>952</v>
      </c>
      <c r="C17" t="s">
        <v>953</v>
      </c>
      <c r="D17" s="9">
        <v>104.53828137928262</v>
      </c>
      <c r="E17" s="9">
        <v>15.621436439285882</v>
      </c>
      <c r="F17" s="9">
        <v>1.5261049613906756</v>
      </c>
      <c r="G17" s="9">
        <v>0</v>
      </c>
      <c r="H17" s="9">
        <v>0</v>
      </c>
      <c r="I17" s="9">
        <v>0</v>
      </c>
      <c r="J17" s="9">
        <v>121.69</v>
      </c>
      <c r="K17" s="14"/>
      <c r="L17" s="9"/>
      <c r="M17" s="9"/>
      <c r="N17" s="9"/>
    </row>
    <row r="18" spans="2:14" x14ac:dyDescent="0.25">
      <c r="B18" s="8" t="s">
        <v>954</v>
      </c>
      <c r="C18" t="s">
        <v>955</v>
      </c>
      <c r="D18" s="9">
        <v>90.342804447037778</v>
      </c>
      <c r="E18" s="9">
        <v>24.029751490803616</v>
      </c>
      <c r="F18" s="9">
        <v>12.756373532235033</v>
      </c>
      <c r="G18" s="9">
        <v>0</v>
      </c>
      <c r="H18" s="9">
        <v>0</v>
      </c>
      <c r="I18" s="9">
        <v>0</v>
      </c>
      <c r="J18" s="9">
        <v>127.13</v>
      </c>
      <c r="K18" s="14"/>
      <c r="L18" s="9"/>
      <c r="M18" s="9"/>
      <c r="N18" s="9"/>
    </row>
    <row r="19" spans="2:14" x14ac:dyDescent="0.25">
      <c r="B19" s="8" t="s">
        <v>956</v>
      </c>
      <c r="C19" t="s">
        <v>957</v>
      </c>
      <c r="D19" s="9">
        <v>75.722474761001251</v>
      </c>
      <c r="E19" s="9">
        <v>20.138532047465898</v>
      </c>
      <c r="F19" s="9">
        <v>10.286646419144784</v>
      </c>
      <c r="G19" s="9">
        <v>0</v>
      </c>
      <c r="H19" s="9">
        <v>0</v>
      </c>
      <c r="I19" s="9">
        <v>0</v>
      </c>
      <c r="J19" s="9">
        <v>106.15</v>
      </c>
      <c r="K19" s="14"/>
      <c r="L19" s="9"/>
      <c r="M19" s="9"/>
      <c r="N19" s="9"/>
    </row>
    <row r="20" spans="2:14" x14ac:dyDescent="0.25">
      <c r="B20" s="8" t="s">
        <v>958</v>
      </c>
      <c r="C20" t="s">
        <v>959</v>
      </c>
      <c r="D20" s="9">
        <v>111.03245918724075</v>
      </c>
      <c r="E20" s="9">
        <v>29.534162394622211</v>
      </c>
      <c r="F20" s="9">
        <v>15.668787580690521</v>
      </c>
      <c r="G20" s="9">
        <v>0</v>
      </c>
      <c r="H20" s="9">
        <v>0</v>
      </c>
      <c r="I20" s="9">
        <v>0</v>
      </c>
      <c r="J20" s="9">
        <v>156.24</v>
      </c>
      <c r="K20" s="14"/>
      <c r="L20" s="9"/>
      <c r="M20" s="9"/>
      <c r="N20" s="9"/>
    </row>
    <row r="21" spans="2:14" x14ac:dyDescent="0.25">
      <c r="B21" s="8" t="s">
        <v>960</v>
      </c>
      <c r="C21" t="s">
        <v>961</v>
      </c>
      <c r="D21" s="9">
        <v>96.430112686549919</v>
      </c>
      <c r="E21" s="9">
        <v>25.647804572208489</v>
      </c>
      <c r="F21" s="9">
        <v>13.222359779987913</v>
      </c>
      <c r="G21" s="9">
        <v>0</v>
      </c>
      <c r="H21" s="9">
        <v>0</v>
      </c>
      <c r="I21" s="9">
        <v>0</v>
      </c>
      <c r="J21" s="9">
        <v>135.30000000000001</v>
      </c>
      <c r="K21" s="14"/>
      <c r="L21" s="9"/>
      <c r="M21" s="9"/>
      <c r="N21" s="9"/>
    </row>
    <row r="22" spans="2:14" x14ac:dyDescent="0.25">
      <c r="B22" s="8" t="s">
        <v>962</v>
      </c>
      <c r="C22" t="s">
        <v>963</v>
      </c>
      <c r="D22" s="9">
        <v>63.297053231723396</v>
      </c>
      <c r="E22" s="9">
        <v>7.4610265113874581</v>
      </c>
      <c r="F22" s="9">
        <v>0</v>
      </c>
      <c r="G22" s="9">
        <v>0</v>
      </c>
      <c r="H22" s="9">
        <v>0</v>
      </c>
      <c r="I22" s="9">
        <v>0</v>
      </c>
      <c r="J22" s="9">
        <v>70.760000000000005</v>
      </c>
      <c r="K22" s="14"/>
      <c r="L22" s="9"/>
      <c r="M22" s="9"/>
      <c r="N22" s="9"/>
    </row>
    <row r="23" spans="2:14" x14ac:dyDescent="0.25">
      <c r="D23" s="9"/>
      <c r="E23" s="9"/>
      <c r="K23" s="14"/>
      <c r="L23" s="9"/>
      <c r="M23" s="9"/>
      <c r="N23" s="9"/>
    </row>
    <row r="24" spans="2:14" x14ac:dyDescent="0.25">
      <c r="B24" s="8" t="s">
        <v>964</v>
      </c>
      <c r="C24" t="s">
        <v>965</v>
      </c>
      <c r="D24" s="9">
        <v>38.843680346665323</v>
      </c>
      <c r="E24" s="9">
        <v>12.405789286525403</v>
      </c>
      <c r="F24" s="9">
        <v>9.0051842378243681</v>
      </c>
      <c r="G24" s="9">
        <v>0</v>
      </c>
      <c r="H24" s="9">
        <v>0</v>
      </c>
      <c r="I24" s="9">
        <v>0</v>
      </c>
      <c r="J24" s="9">
        <v>60.25</v>
      </c>
      <c r="K24" s="14"/>
      <c r="L24" s="9"/>
      <c r="M24" s="9"/>
      <c r="N24" s="9"/>
    </row>
    <row r="25" spans="2:14" x14ac:dyDescent="0.25">
      <c r="B25" s="8" t="s">
        <v>966</v>
      </c>
      <c r="C25" t="s">
        <v>967</v>
      </c>
      <c r="D25" s="9">
        <v>101.15541756944093</v>
      </c>
      <c r="E25" s="9">
        <v>10.909386807639848</v>
      </c>
      <c r="F25" s="9">
        <v>0</v>
      </c>
      <c r="G25" s="9">
        <v>0</v>
      </c>
      <c r="H25" s="9">
        <v>0</v>
      </c>
      <c r="I25" s="9">
        <v>0</v>
      </c>
      <c r="J25" s="9">
        <v>112.06</v>
      </c>
      <c r="K25" s="14"/>
      <c r="L25" s="9"/>
      <c r="M25" s="9"/>
      <c r="N25" s="9"/>
    </row>
    <row r="26" spans="2:14" x14ac:dyDescent="0.25">
      <c r="D26" s="9"/>
      <c r="E26" s="9"/>
      <c r="K26" s="14"/>
      <c r="L26" s="9"/>
      <c r="M26" s="9"/>
      <c r="N26" s="9"/>
    </row>
    <row r="27" spans="2:14" x14ac:dyDescent="0.25">
      <c r="B27" s="8" t="s">
        <v>968</v>
      </c>
      <c r="C27" t="s">
        <v>969</v>
      </c>
      <c r="D27" s="9">
        <v>31.391897919049832</v>
      </c>
      <c r="E27" s="9">
        <v>7.3004142455213143</v>
      </c>
      <c r="F27" s="9">
        <v>7.1761882153943226</v>
      </c>
      <c r="G27" s="9">
        <v>0</v>
      </c>
      <c r="H27" s="9">
        <v>0</v>
      </c>
      <c r="I27" s="9">
        <v>0</v>
      </c>
      <c r="J27" s="9">
        <v>45.87</v>
      </c>
      <c r="K27" s="14"/>
      <c r="L27" s="9"/>
      <c r="M27" s="9"/>
      <c r="N27" s="9"/>
    </row>
    <row r="28" spans="2:14" x14ac:dyDescent="0.25">
      <c r="B28" s="8" t="s">
        <v>970</v>
      </c>
      <c r="C28" t="s">
        <v>971</v>
      </c>
      <c r="D28" s="9">
        <v>41.08033902403406</v>
      </c>
      <c r="E28" s="9">
        <v>10.485115108813249</v>
      </c>
      <c r="F28" s="9">
        <v>12.069043816799541</v>
      </c>
      <c r="G28" s="9">
        <v>0</v>
      </c>
      <c r="H28" s="9">
        <v>0</v>
      </c>
      <c r="I28" s="9">
        <v>0</v>
      </c>
      <c r="J28" s="9">
        <v>63.63</v>
      </c>
      <c r="K28" s="14"/>
      <c r="L28" s="9"/>
      <c r="M28" s="9"/>
      <c r="N28" s="9"/>
    </row>
    <row r="29" spans="2:14" x14ac:dyDescent="0.25">
      <c r="B29" s="8" t="s">
        <v>972</v>
      </c>
      <c r="C29" t="s">
        <v>973</v>
      </c>
      <c r="D29" s="9">
        <v>43.238321265515459</v>
      </c>
      <c r="E29" s="9">
        <v>10.669952572304553</v>
      </c>
      <c r="F29" s="9">
        <v>12.069043816799541</v>
      </c>
      <c r="G29" s="9">
        <v>0</v>
      </c>
      <c r="H29" s="9">
        <v>0</v>
      </c>
      <c r="I29" s="9">
        <v>0</v>
      </c>
      <c r="J29" s="9">
        <v>65.98</v>
      </c>
      <c r="K29" s="14"/>
      <c r="L29" s="9"/>
      <c r="M29" s="9"/>
      <c r="N29" s="9"/>
    </row>
    <row r="30" spans="2:14" x14ac:dyDescent="0.25">
      <c r="D30" s="9"/>
      <c r="E30" s="9"/>
      <c r="K30" s="14"/>
      <c r="L30" s="9"/>
      <c r="M30" s="9"/>
      <c r="N30" s="9"/>
    </row>
    <row r="31" spans="2:14" x14ac:dyDescent="0.25">
      <c r="B31" s="8" t="s">
        <v>409</v>
      </c>
      <c r="C31" t="s">
        <v>410</v>
      </c>
      <c r="D31" s="9">
        <v>38.140659647908208</v>
      </c>
      <c r="E31" s="9">
        <v>13.717203148066035</v>
      </c>
      <c r="F31" s="9">
        <v>0</v>
      </c>
      <c r="G31" s="9">
        <v>8.2979554272518392</v>
      </c>
      <c r="H31" s="9">
        <v>0.6465461700095424</v>
      </c>
      <c r="I31" s="9">
        <v>0</v>
      </c>
      <c r="J31" s="9">
        <v>60.8</v>
      </c>
      <c r="K31" s="14"/>
      <c r="L31" s="9"/>
      <c r="M31" s="9"/>
      <c r="N31" s="9"/>
    </row>
    <row r="32" spans="2:14" x14ac:dyDescent="0.25">
      <c r="B32" s="8" t="s">
        <v>411</v>
      </c>
      <c r="C32" t="s">
        <v>412</v>
      </c>
      <c r="D32" s="9">
        <v>43.201953291277363</v>
      </c>
      <c r="E32" s="9">
        <v>15.541732269536791</v>
      </c>
      <c r="F32" s="9">
        <v>0</v>
      </c>
      <c r="G32" s="9">
        <v>10.042624560446718</v>
      </c>
      <c r="H32" s="9">
        <v>0.6465461700095424</v>
      </c>
      <c r="I32" s="9">
        <v>0</v>
      </c>
      <c r="J32" s="9">
        <v>69.430000000000007</v>
      </c>
      <c r="K32" s="14"/>
      <c r="L32" s="9"/>
      <c r="M32" s="9"/>
      <c r="N32" s="9"/>
    </row>
    <row r="33" spans="2:14" x14ac:dyDescent="0.25">
      <c r="B33" s="8" t="s">
        <v>413</v>
      </c>
      <c r="C33" t="s">
        <v>414</v>
      </c>
      <c r="D33" s="9">
        <v>36.645559881579338</v>
      </c>
      <c r="E33" s="9">
        <v>13.183544825755781</v>
      </c>
      <c r="F33" s="9">
        <v>0</v>
      </c>
      <c r="G33" s="9">
        <v>8.9731412224095983</v>
      </c>
      <c r="H33" s="9">
        <v>0.6465461700095424</v>
      </c>
      <c r="I33" s="9">
        <v>0</v>
      </c>
      <c r="J33" s="9">
        <v>59.45</v>
      </c>
      <c r="K33" s="14"/>
      <c r="L33" s="9"/>
      <c r="M33" s="9"/>
      <c r="N33" s="9"/>
    </row>
    <row r="34" spans="2:14" x14ac:dyDescent="0.25">
      <c r="B34" s="8" t="s">
        <v>415</v>
      </c>
      <c r="C34" t="s">
        <v>416</v>
      </c>
      <c r="D34" s="9">
        <v>47.399471551034914</v>
      </c>
      <c r="E34" s="9">
        <v>17.04547987231463</v>
      </c>
      <c r="F34" s="9">
        <v>0</v>
      </c>
      <c r="G34" s="9">
        <v>10.04863230167744</v>
      </c>
      <c r="H34" s="9">
        <v>0.6465461700095424</v>
      </c>
      <c r="I34" s="9">
        <v>0</v>
      </c>
      <c r="J34" s="9">
        <v>75.14</v>
      </c>
      <c r="K34" s="14"/>
      <c r="L34" s="9"/>
      <c r="M34" s="9"/>
      <c r="N34" s="9"/>
    </row>
    <row r="35" spans="2:14" x14ac:dyDescent="0.25">
      <c r="B35" s="8" t="s">
        <v>417</v>
      </c>
      <c r="C35" t="s">
        <v>418</v>
      </c>
      <c r="D35" s="9">
        <v>58.924437563299037</v>
      </c>
      <c r="E35" s="9">
        <v>21.20345978131369</v>
      </c>
      <c r="F35" s="9">
        <v>0</v>
      </c>
      <c r="G35" s="9">
        <v>16.005314450452651</v>
      </c>
      <c r="H35" s="9">
        <v>0.6465461700095424</v>
      </c>
      <c r="I35" s="9">
        <v>0</v>
      </c>
      <c r="J35" s="9">
        <v>96.78</v>
      </c>
      <c r="K35" s="14"/>
      <c r="L35" s="9"/>
      <c r="M35" s="9"/>
      <c r="N35" s="9"/>
    </row>
    <row r="36" spans="2:14" x14ac:dyDescent="0.25">
      <c r="D36" s="9"/>
      <c r="E36" s="9"/>
      <c r="K36" s="14"/>
      <c r="L36" s="9"/>
      <c r="M36" s="9"/>
      <c r="N36" s="9"/>
    </row>
    <row r="37" spans="2:14" x14ac:dyDescent="0.25">
      <c r="B37" s="8" t="s">
        <v>974</v>
      </c>
      <c r="C37" t="s">
        <v>975</v>
      </c>
      <c r="D37" s="9">
        <v>23.501392601556407</v>
      </c>
      <c r="E37" s="9">
        <v>6.0061127811601134</v>
      </c>
      <c r="F37" s="9">
        <v>14.251672991338003</v>
      </c>
      <c r="G37" s="9">
        <v>0</v>
      </c>
      <c r="H37" s="9">
        <v>0</v>
      </c>
      <c r="I37" s="9">
        <v>0</v>
      </c>
      <c r="J37" s="9">
        <v>43.76</v>
      </c>
      <c r="K37" s="14"/>
      <c r="L37" s="9"/>
      <c r="M37" s="9"/>
      <c r="N37" s="9"/>
    </row>
    <row r="38" spans="2:14" x14ac:dyDescent="0.25">
      <c r="B38" s="8" t="s">
        <v>976</v>
      </c>
      <c r="C38" t="s">
        <v>977</v>
      </c>
      <c r="D38" s="9">
        <v>37.050411833610127</v>
      </c>
      <c r="E38" s="9">
        <v>10.120767694369828</v>
      </c>
      <c r="F38" s="9">
        <v>14.392272455826495</v>
      </c>
      <c r="G38" s="9">
        <v>0</v>
      </c>
      <c r="H38" s="9">
        <v>0</v>
      </c>
      <c r="I38" s="9">
        <v>0</v>
      </c>
      <c r="J38" s="9">
        <v>61.56</v>
      </c>
      <c r="K38" s="14"/>
      <c r="L38" s="9"/>
      <c r="M38" s="9"/>
      <c r="N38" s="9"/>
    </row>
    <row r="39" spans="2:14" x14ac:dyDescent="0.25">
      <c r="B39" s="8" t="s">
        <v>978</v>
      </c>
      <c r="C39" t="s">
        <v>979</v>
      </c>
      <c r="D39" s="9">
        <v>65.939295925517456</v>
      </c>
      <c r="E39" s="9">
        <v>24.357433469170356</v>
      </c>
      <c r="F39" s="9">
        <v>14.788507310294449</v>
      </c>
      <c r="G39" s="9">
        <v>0</v>
      </c>
      <c r="H39" s="9">
        <v>0</v>
      </c>
      <c r="I39" s="9">
        <v>0</v>
      </c>
      <c r="J39" s="9">
        <v>105.09</v>
      </c>
      <c r="K39" s="14"/>
      <c r="L39" s="9"/>
      <c r="M39" s="9"/>
      <c r="N39" s="9"/>
    </row>
    <row r="40" spans="2:14" x14ac:dyDescent="0.25">
      <c r="B40" s="8" t="s">
        <v>980</v>
      </c>
      <c r="C40" t="s">
        <v>981</v>
      </c>
      <c r="D40" s="9">
        <v>45.486625740671222</v>
      </c>
      <c r="E40" s="9">
        <v>16.059936856582993</v>
      </c>
      <c r="F40" s="9">
        <v>0</v>
      </c>
      <c r="G40" s="9">
        <v>0</v>
      </c>
      <c r="H40" s="9">
        <v>0</v>
      </c>
      <c r="I40" s="9">
        <v>20.456796276351344</v>
      </c>
      <c r="J40" s="9">
        <v>82</v>
      </c>
      <c r="K40" s="14"/>
      <c r="L40" s="9"/>
      <c r="M40" s="9"/>
      <c r="N40" s="9"/>
    </row>
    <row r="41" spans="2:14" x14ac:dyDescent="0.25">
      <c r="B41" s="8" t="s">
        <v>982</v>
      </c>
      <c r="C41" t="s">
        <v>983</v>
      </c>
      <c r="D41" s="9">
        <v>59.466657212412372</v>
      </c>
      <c r="E41" s="9">
        <v>20.972469814336037</v>
      </c>
      <c r="F41" s="9">
        <v>0</v>
      </c>
      <c r="G41" s="9">
        <v>0</v>
      </c>
      <c r="H41" s="9">
        <v>0</v>
      </c>
      <c r="I41" s="9">
        <v>20.456796276351344</v>
      </c>
      <c r="J41" s="9">
        <v>100.9</v>
      </c>
      <c r="K41" s="14"/>
      <c r="L41" s="9"/>
      <c r="M41" s="9"/>
      <c r="N41" s="9"/>
    </row>
    <row r="42" spans="2:14" x14ac:dyDescent="0.25">
      <c r="B42" s="8" t="s">
        <v>984</v>
      </c>
      <c r="C42" t="s">
        <v>985</v>
      </c>
      <c r="D42" s="9">
        <v>95.919503402548173</v>
      </c>
      <c r="E42" s="9">
        <v>33.781869326413229</v>
      </c>
      <c r="F42" s="9">
        <v>0</v>
      </c>
      <c r="G42" s="9">
        <v>0</v>
      </c>
      <c r="H42" s="9">
        <v>0</v>
      </c>
      <c r="I42" s="9">
        <v>20.456796276351344</v>
      </c>
      <c r="J42" s="9">
        <v>150.16</v>
      </c>
      <c r="K42" s="14"/>
      <c r="L42" s="9"/>
      <c r="M42" s="9"/>
      <c r="N42" s="9"/>
    </row>
    <row r="43" spans="2:14" x14ac:dyDescent="0.25">
      <c r="B43" s="8" t="s">
        <v>986</v>
      </c>
      <c r="C43" t="s">
        <v>987</v>
      </c>
      <c r="D43" s="9">
        <v>95.919503402548173</v>
      </c>
      <c r="E43" s="9">
        <v>33.781869326413229</v>
      </c>
      <c r="F43" s="9">
        <v>0</v>
      </c>
      <c r="G43" s="9">
        <v>0</v>
      </c>
      <c r="H43" s="9">
        <v>0</v>
      </c>
      <c r="I43" s="9">
        <v>20.456796276351344</v>
      </c>
      <c r="J43" s="9">
        <v>150.16</v>
      </c>
      <c r="K43" s="14"/>
      <c r="L43" s="9"/>
      <c r="M43" s="9"/>
      <c r="N43" s="9"/>
    </row>
    <row r="44" spans="2:14" x14ac:dyDescent="0.25">
      <c r="D44" s="9"/>
      <c r="E44" s="9"/>
      <c r="K44" s="14"/>
      <c r="L44" s="9"/>
      <c r="M44" s="9"/>
      <c r="N44" s="9"/>
    </row>
    <row r="45" spans="2:14" x14ac:dyDescent="0.25">
      <c r="B45" s="8" t="s">
        <v>988</v>
      </c>
      <c r="C45" t="s">
        <v>989</v>
      </c>
      <c r="D45" s="9">
        <v>34.59482453826007</v>
      </c>
      <c r="E45" s="9">
        <v>7.4732321313148109</v>
      </c>
      <c r="F45" s="9">
        <v>20.450831198332704</v>
      </c>
      <c r="G45" s="9">
        <v>0</v>
      </c>
      <c r="H45" s="9">
        <v>0</v>
      </c>
      <c r="I45" s="9">
        <v>0</v>
      </c>
      <c r="J45" s="9">
        <v>62.52</v>
      </c>
      <c r="K45" s="14"/>
      <c r="L45" s="9"/>
      <c r="M45" s="9"/>
      <c r="N45" s="9"/>
    </row>
    <row r="46" spans="2:14" x14ac:dyDescent="0.25">
      <c r="B46" s="8" t="s">
        <v>990</v>
      </c>
      <c r="C46" t="s">
        <v>991</v>
      </c>
      <c r="D46" s="9">
        <v>43.614319684988871</v>
      </c>
      <c r="E46" s="9">
        <v>9.0237888393963885</v>
      </c>
      <c r="F46" s="9">
        <v>20.553085354324384</v>
      </c>
      <c r="G46" s="9">
        <v>0</v>
      </c>
      <c r="H46" s="9">
        <v>0</v>
      </c>
      <c r="I46" s="9">
        <v>0</v>
      </c>
      <c r="J46" s="9">
        <v>73.19</v>
      </c>
      <c r="K46" s="14"/>
      <c r="L46" s="9"/>
      <c r="M46" s="9"/>
      <c r="N46" s="9"/>
    </row>
    <row r="47" spans="2:14" x14ac:dyDescent="0.25">
      <c r="B47" s="8" t="s">
        <v>992</v>
      </c>
      <c r="C47" t="s">
        <v>993</v>
      </c>
      <c r="D47" s="9">
        <v>50.036279987529205</v>
      </c>
      <c r="E47" s="9">
        <v>9.480588552420917</v>
      </c>
      <c r="F47" s="9">
        <v>20.642557740817065</v>
      </c>
      <c r="G47" s="9">
        <v>0</v>
      </c>
      <c r="H47" s="9">
        <v>0</v>
      </c>
      <c r="I47" s="9">
        <v>0</v>
      </c>
      <c r="J47" s="9">
        <v>80.16</v>
      </c>
      <c r="K47" s="14"/>
      <c r="L47" s="9"/>
      <c r="M47" s="9"/>
      <c r="N47" s="9"/>
    </row>
    <row r="48" spans="2:14" x14ac:dyDescent="0.25">
      <c r="B48" s="8" t="s">
        <v>994</v>
      </c>
      <c r="C48" t="s">
        <v>995</v>
      </c>
      <c r="D48" s="9">
        <v>51.0168101803526</v>
      </c>
      <c r="E48" s="9">
        <v>18.003223849699058</v>
      </c>
      <c r="F48" s="9">
        <v>0</v>
      </c>
      <c r="G48" s="9">
        <v>0</v>
      </c>
      <c r="H48" s="9">
        <v>0</v>
      </c>
      <c r="I48" s="9">
        <v>20.456796276351344</v>
      </c>
      <c r="J48" s="9">
        <v>89.48</v>
      </c>
      <c r="K48" s="14"/>
      <c r="L48" s="9"/>
      <c r="M48" s="9"/>
      <c r="N48" s="9"/>
    </row>
    <row r="49" spans="2:14" x14ac:dyDescent="0.25">
      <c r="B49" s="8" t="s">
        <v>996</v>
      </c>
      <c r="C49" t="s">
        <v>997</v>
      </c>
      <c r="D49" s="9">
        <v>61.450310326645919</v>
      </c>
      <c r="E49" s="9">
        <v>21.669518409692888</v>
      </c>
      <c r="F49" s="9">
        <v>0</v>
      </c>
      <c r="G49" s="9">
        <v>0</v>
      </c>
      <c r="H49" s="9">
        <v>0</v>
      </c>
      <c r="I49" s="9">
        <v>20.456796276351344</v>
      </c>
      <c r="J49" s="9">
        <v>103.58</v>
      </c>
      <c r="K49" s="14"/>
      <c r="L49" s="9"/>
      <c r="M49" s="9"/>
      <c r="N49" s="9"/>
    </row>
    <row r="50" spans="2:14" x14ac:dyDescent="0.25">
      <c r="B50" s="8" t="s">
        <v>998</v>
      </c>
      <c r="C50" t="s">
        <v>999</v>
      </c>
      <c r="D50" s="9">
        <v>76.993220009601359</v>
      </c>
      <c r="E50" s="9">
        <v>27.131241169848305</v>
      </c>
      <c r="F50" s="9">
        <v>0</v>
      </c>
      <c r="G50" s="9">
        <v>0</v>
      </c>
      <c r="H50" s="9">
        <v>0</v>
      </c>
      <c r="I50" s="9">
        <v>20.456796276351344</v>
      </c>
      <c r="J50" s="9">
        <v>124.58</v>
      </c>
      <c r="K50" s="14"/>
      <c r="L50" s="9"/>
      <c r="M50" s="9"/>
      <c r="N50" s="9"/>
    </row>
    <row r="51" spans="2:14" x14ac:dyDescent="0.25">
      <c r="D51" s="9"/>
      <c r="E51" s="9"/>
      <c r="K51" s="14"/>
      <c r="L51" s="9"/>
      <c r="M51" s="9"/>
      <c r="N51" s="9"/>
    </row>
    <row r="52" spans="2:14" x14ac:dyDescent="0.25">
      <c r="B52" s="8" t="s">
        <v>1000</v>
      </c>
      <c r="C52" t="s">
        <v>1001</v>
      </c>
      <c r="D52" s="9">
        <v>34.191525599716201</v>
      </c>
      <c r="E52" s="9">
        <v>13.10611064851898</v>
      </c>
      <c r="F52" s="9">
        <v>15.389250476745362</v>
      </c>
      <c r="G52" s="9">
        <v>0</v>
      </c>
      <c r="H52" s="9">
        <v>0</v>
      </c>
      <c r="I52" s="9">
        <v>0</v>
      </c>
      <c r="J52" s="9">
        <v>62.69</v>
      </c>
      <c r="K52" s="14"/>
      <c r="L52" s="9"/>
      <c r="M52" s="9"/>
      <c r="N52" s="9"/>
    </row>
    <row r="53" spans="2:14" x14ac:dyDescent="0.25">
      <c r="B53" s="8" t="s">
        <v>1002</v>
      </c>
      <c r="C53" t="s">
        <v>1003</v>
      </c>
      <c r="D53" s="9">
        <v>47.976216458775305</v>
      </c>
      <c r="E53" s="9">
        <v>11.650124023448402</v>
      </c>
      <c r="F53" s="9">
        <v>15.555413480231806</v>
      </c>
      <c r="G53" s="9">
        <v>0</v>
      </c>
      <c r="H53" s="9">
        <v>0</v>
      </c>
      <c r="I53" s="9">
        <v>0</v>
      </c>
      <c r="J53" s="9">
        <v>75.180000000000007</v>
      </c>
      <c r="K53" s="14"/>
      <c r="L53" s="9"/>
      <c r="M53" s="9"/>
      <c r="N53" s="9"/>
    </row>
    <row r="54" spans="2:14" x14ac:dyDescent="0.25">
      <c r="B54" s="8" t="s">
        <v>1004</v>
      </c>
      <c r="C54" t="s">
        <v>1005</v>
      </c>
      <c r="D54" s="9">
        <v>60.074333133736296</v>
      </c>
      <c r="E54" s="9">
        <v>13.801871851048107</v>
      </c>
      <c r="F54" s="9">
        <v>15.644885866724508</v>
      </c>
      <c r="G54" s="9">
        <v>0</v>
      </c>
      <c r="H54" s="9">
        <v>0</v>
      </c>
      <c r="I54" s="9">
        <v>0</v>
      </c>
      <c r="J54" s="9">
        <v>89.52</v>
      </c>
      <c r="K54" s="14"/>
      <c r="L54" s="9"/>
      <c r="M54" s="9"/>
      <c r="N54" s="9"/>
    </row>
    <row r="55" spans="2:14" x14ac:dyDescent="0.25">
      <c r="B55" s="8" t="s">
        <v>1006</v>
      </c>
      <c r="C55" t="s">
        <v>1007</v>
      </c>
      <c r="D55" s="9">
        <v>55.714032056914292</v>
      </c>
      <c r="E55" s="9">
        <v>19.653810783292993</v>
      </c>
      <c r="F55" s="9">
        <v>0</v>
      </c>
      <c r="G55" s="9">
        <v>0</v>
      </c>
      <c r="H55" s="9">
        <v>0</v>
      </c>
      <c r="I55" s="9">
        <v>20.456796276351344</v>
      </c>
      <c r="J55" s="9">
        <v>95.82</v>
      </c>
      <c r="K55" s="14"/>
      <c r="L55" s="9"/>
      <c r="M55" s="9"/>
      <c r="N55" s="9"/>
    </row>
    <row r="56" spans="2:14" x14ac:dyDescent="0.25">
      <c r="B56" s="8" t="s">
        <v>1008</v>
      </c>
      <c r="C56" t="s">
        <v>1009</v>
      </c>
      <c r="D56" s="9">
        <v>70.303757775887377</v>
      </c>
      <c r="E56" s="9">
        <v>24.780588114510696</v>
      </c>
      <c r="F56" s="9">
        <v>0</v>
      </c>
      <c r="G56" s="9">
        <v>0</v>
      </c>
      <c r="H56" s="9">
        <v>0</v>
      </c>
      <c r="I56" s="9">
        <v>20.456796276351344</v>
      </c>
      <c r="J56" s="9">
        <v>115.54</v>
      </c>
      <c r="K56" s="14"/>
      <c r="L56" s="9"/>
      <c r="M56" s="9"/>
      <c r="N56" s="9"/>
    </row>
    <row r="57" spans="2:14" x14ac:dyDescent="0.25">
      <c r="B57" s="8" t="s">
        <v>1010</v>
      </c>
      <c r="C57" t="s">
        <v>1011</v>
      </c>
      <c r="D57" s="9">
        <v>88.981011124190175</v>
      </c>
      <c r="E57" s="9">
        <v>31.343708005857675</v>
      </c>
      <c r="F57" s="9">
        <v>0</v>
      </c>
      <c r="G57" s="9">
        <v>0</v>
      </c>
      <c r="H57" s="9">
        <v>0</v>
      </c>
      <c r="I57" s="9">
        <v>20.456796276351344</v>
      </c>
      <c r="J57" s="9">
        <v>140.78</v>
      </c>
      <c r="K57" s="14"/>
      <c r="L57" s="9"/>
      <c r="M57" s="9"/>
      <c r="N57" s="9"/>
    </row>
    <row r="58" spans="2:14" x14ac:dyDescent="0.25">
      <c r="D58" s="9"/>
      <c r="E58" s="9"/>
      <c r="K58" s="14"/>
      <c r="L58" s="9"/>
      <c r="M58" s="9"/>
      <c r="N58" s="9"/>
    </row>
    <row r="59" spans="2:14" x14ac:dyDescent="0.25">
      <c r="B59" s="8" t="s">
        <v>1012</v>
      </c>
      <c r="C59" t="s">
        <v>1013</v>
      </c>
      <c r="D59" s="9">
        <v>36.772113454983099</v>
      </c>
      <c r="E59" s="9">
        <v>8.9917111545448325</v>
      </c>
      <c r="F59" s="9">
        <v>15.184742164762028</v>
      </c>
      <c r="G59" s="9">
        <v>0</v>
      </c>
      <c r="H59" s="9">
        <v>0</v>
      </c>
      <c r="I59" s="9">
        <v>0</v>
      </c>
      <c r="J59" s="9">
        <v>60.95</v>
      </c>
      <c r="K59" s="14"/>
      <c r="L59" s="9"/>
      <c r="M59" s="9"/>
      <c r="N59" s="9"/>
    </row>
    <row r="60" spans="2:14" x14ac:dyDescent="0.25">
      <c r="B60" s="8" t="s">
        <v>1014</v>
      </c>
      <c r="C60" t="s">
        <v>1015</v>
      </c>
      <c r="D60" s="9">
        <v>39.435218295133225</v>
      </c>
      <c r="E60" s="9">
        <v>11.203280404444403</v>
      </c>
      <c r="F60" s="9">
        <v>15.261432781755772</v>
      </c>
      <c r="G60" s="9">
        <v>0</v>
      </c>
      <c r="H60" s="9">
        <v>0</v>
      </c>
      <c r="I60" s="9">
        <v>0</v>
      </c>
      <c r="J60" s="9">
        <v>65.900000000000006</v>
      </c>
      <c r="K60" s="14"/>
      <c r="L60" s="9"/>
      <c r="M60" s="9"/>
      <c r="N60" s="9"/>
    </row>
    <row r="61" spans="2:14" x14ac:dyDescent="0.25">
      <c r="B61" s="8" t="s">
        <v>1016</v>
      </c>
      <c r="C61" t="s">
        <v>1017</v>
      </c>
      <c r="D61" s="9">
        <v>49.788123971119326</v>
      </c>
      <c r="E61" s="9">
        <v>10.436856527049436</v>
      </c>
      <c r="F61" s="9">
        <v>15.286996320753691</v>
      </c>
      <c r="G61" s="9">
        <v>0</v>
      </c>
      <c r="H61" s="9">
        <v>0</v>
      </c>
      <c r="I61" s="9">
        <v>0</v>
      </c>
      <c r="J61" s="9">
        <v>75.510000000000005</v>
      </c>
      <c r="K61" s="14"/>
      <c r="L61" s="9"/>
      <c r="M61" s="9"/>
      <c r="N61" s="9"/>
    </row>
    <row r="62" spans="2:14" x14ac:dyDescent="0.25">
      <c r="B62" s="8" t="s">
        <v>1018</v>
      </c>
      <c r="C62" t="s">
        <v>1019</v>
      </c>
      <c r="D62" s="9">
        <v>44.619314205876485</v>
      </c>
      <c r="E62" s="9">
        <v>15.755166691513546</v>
      </c>
      <c r="F62" s="9">
        <v>0</v>
      </c>
      <c r="G62" s="9">
        <v>0</v>
      </c>
      <c r="H62" s="9">
        <v>0</v>
      </c>
      <c r="I62" s="9">
        <v>20.456796276351344</v>
      </c>
      <c r="J62" s="9">
        <v>80.83</v>
      </c>
      <c r="K62" s="14"/>
      <c r="L62" s="9"/>
      <c r="M62" s="9"/>
      <c r="N62" s="9"/>
    </row>
    <row r="63" spans="2:14" x14ac:dyDescent="0.25">
      <c r="B63" s="8" t="s">
        <v>1020</v>
      </c>
      <c r="C63" t="s">
        <v>1021</v>
      </c>
      <c r="D63" s="9">
        <v>54.022345201918583</v>
      </c>
      <c r="E63" s="9">
        <v>19.059358085088228</v>
      </c>
      <c r="F63" s="9">
        <v>0</v>
      </c>
      <c r="G63" s="9">
        <v>0</v>
      </c>
      <c r="H63" s="9">
        <v>0</v>
      </c>
      <c r="I63" s="9">
        <v>20.456796276351344</v>
      </c>
      <c r="J63" s="9">
        <v>93.54</v>
      </c>
      <c r="K63" s="14"/>
      <c r="L63" s="9"/>
      <c r="M63" s="9"/>
      <c r="N63" s="9"/>
    </row>
    <row r="64" spans="2:14" x14ac:dyDescent="0.25">
      <c r="B64" s="8" t="s">
        <v>1022</v>
      </c>
      <c r="C64" t="s">
        <v>1023</v>
      </c>
      <c r="D64" s="9">
        <v>69.616778342386596</v>
      </c>
      <c r="E64" s="9">
        <v>24.539186003564598</v>
      </c>
      <c r="F64" s="9">
        <v>0</v>
      </c>
      <c r="G64" s="9">
        <v>0</v>
      </c>
      <c r="H64" s="9">
        <v>0</v>
      </c>
      <c r="I64" s="9">
        <v>20.456796276351344</v>
      </c>
      <c r="J64" s="9">
        <v>114.61</v>
      </c>
      <c r="K64" s="14"/>
      <c r="L64" s="9"/>
      <c r="M64" s="9"/>
      <c r="N64" s="9"/>
    </row>
    <row r="65" spans="2:14" x14ac:dyDescent="0.25">
      <c r="D65" s="9"/>
      <c r="E65" s="9"/>
      <c r="K65" s="14"/>
      <c r="L65" s="9"/>
      <c r="M65" s="9"/>
      <c r="N65" s="9"/>
    </row>
    <row r="66" spans="2:14" x14ac:dyDescent="0.25">
      <c r="B66" s="8" t="s">
        <v>1024</v>
      </c>
      <c r="C66" t="s">
        <v>1025</v>
      </c>
      <c r="D66" s="9">
        <v>8.103672896396322</v>
      </c>
      <c r="E66" s="9">
        <v>4.1311650535674831</v>
      </c>
      <c r="F66" s="9">
        <v>1.7008498042980045</v>
      </c>
      <c r="G66" s="9">
        <v>0</v>
      </c>
      <c r="H66" s="9">
        <v>0</v>
      </c>
      <c r="I66" s="9">
        <v>0</v>
      </c>
      <c r="J66" s="9">
        <v>13.94</v>
      </c>
      <c r="K66" s="14"/>
      <c r="L66" s="9"/>
      <c r="M66" s="9"/>
      <c r="N66" s="9"/>
    </row>
    <row r="67" spans="2:14" x14ac:dyDescent="0.25">
      <c r="D67" s="9"/>
      <c r="E67" s="9"/>
      <c r="K67" s="14"/>
      <c r="L67" s="9"/>
      <c r="M67" s="9"/>
      <c r="N67" s="9"/>
    </row>
    <row r="68" spans="2:14" x14ac:dyDescent="0.25">
      <c r="B68" s="8" t="s">
        <v>1026</v>
      </c>
      <c r="C68" t="s">
        <v>1027</v>
      </c>
      <c r="D68" s="9">
        <v>0</v>
      </c>
      <c r="E68" s="9">
        <v>0</v>
      </c>
      <c r="F68" s="9">
        <v>0</v>
      </c>
      <c r="G68" s="9">
        <v>0</v>
      </c>
      <c r="H68" s="9">
        <v>0</v>
      </c>
      <c r="I68" s="9">
        <v>0</v>
      </c>
      <c r="J68" s="9">
        <v>82.5</v>
      </c>
      <c r="K68" s="14"/>
      <c r="L68" s="9"/>
      <c r="M68" s="9"/>
      <c r="N68" s="9"/>
    </row>
    <row r="69" spans="2:14" x14ac:dyDescent="0.25">
      <c r="B69" s="8" t="s">
        <v>1028</v>
      </c>
      <c r="C69" t="s">
        <v>1029</v>
      </c>
      <c r="D69" s="9">
        <v>0</v>
      </c>
      <c r="E69" s="9">
        <v>0</v>
      </c>
      <c r="F69" s="9">
        <v>0</v>
      </c>
      <c r="G69" s="9">
        <v>0</v>
      </c>
      <c r="H69" s="9">
        <v>0</v>
      </c>
      <c r="I69" s="9">
        <v>0</v>
      </c>
      <c r="J69" s="9">
        <v>88.37</v>
      </c>
      <c r="K69" s="14"/>
      <c r="L69" s="9"/>
      <c r="M69" s="9"/>
      <c r="N69" s="9"/>
    </row>
    <row r="70" spans="2:14" x14ac:dyDescent="0.25">
      <c r="B70" s="8" t="s">
        <v>1030</v>
      </c>
      <c r="C70" t="s">
        <v>1031</v>
      </c>
      <c r="D70" s="9">
        <v>0</v>
      </c>
      <c r="E70" s="9">
        <v>0</v>
      </c>
      <c r="F70" s="9">
        <v>0</v>
      </c>
      <c r="G70" s="9">
        <v>0</v>
      </c>
      <c r="H70" s="9">
        <v>0</v>
      </c>
      <c r="I70" s="9">
        <v>0</v>
      </c>
      <c r="J70" s="9">
        <v>103.47</v>
      </c>
      <c r="K70" s="14"/>
      <c r="L70" s="9"/>
      <c r="M70" s="9"/>
      <c r="N70" s="9"/>
    </row>
    <row r="71" spans="2:14" x14ac:dyDescent="0.25">
      <c r="D71" s="9"/>
      <c r="E71" s="9"/>
      <c r="K71" s="14"/>
      <c r="L71" s="9"/>
      <c r="M71" s="9"/>
      <c r="N71" s="9"/>
    </row>
    <row r="72" spans="2:14" x14ac:dyDescent="0.25">
      <c r="B72" s="8" t="s">
        <v>1032</v>
      </c>
      <c r="C72" t="s">
        <v>1033</v>
      </c>
      <c r="D72" s="9">
        <v>161.74010925986371</v>
      </c>
      <c r="E72" s="9">
        <v>19.761494143187363</v>
      </c>
      <c r="F72" s="9">
        <v>0</v>
      </c>
      <c r="G72" s="9">
        <v>0</v>
      </c>
      <c r="H72" s="9">
        <v>0</v>
      </c>
      <c r="I72" s="9">
        <v>0</v>
      </c>
      <c r="J72" s="9">
        <v>181.5</v>
      </c>
      <c r="K72" s="14"/>
      <c r="L72" s="9"/>
      <c r="M72" s="9"/>
      <c r="N72" s="9"/>
    </row>
    <row r="73" spans="2:14" x14ac:dyDescent="0.25">
      <c r="B73" s="8" t="s">
        <v>1034</v>
      </c>
      <c r="C73" t="s">
        <v>1035</v>
      </c>
      <c r="D73" s="9">
        <v>161.74010925986371</v>
      </c>
      <c r="E73" s="9">
        <v>19.761494143187363</v>
      </c>
      <c r="F73" s="9">
        <v>0</v>
      </c>
      <c r="G73" s="9">
        <v>0</v>
      </c>
      <c r="H73" s="9">
        <v>0</v>
      </c>
      <c r="I73" s="9">
        <v>0</v>
      </c>
      <c r="J73" s="9">
        <v>181.5</v>
      </c>
      <c r="K73" s="14"/>
      <c r="L73" s="9"/>
      <c r="M73" s="9"/>
      <c r="N73" s="9"/>
    </row>
    <row r="74" spans="2:14" x14ac:dyDescent="0.25">
      <c r="B74" s="8" t="s">
        <v>1036</v>
      </c>
      <c r="C74" t="s">
        <v>1037</v>
      </c>
      <c r="D74" s="9">
        <v>129.66112847827918</v>
      </c>
      <c r="E74" s="9">
        <v>15.841552410516673</v>
      </c>
      <c r="F74" s="9">
        <v>0</v>
      </c>
      <c r="G74" s="9">
        <v>0</v>
      </c>
      <c r="H74" s="9">
        <v>0</v>
      </c>
      <c r="I74" s="9">
        <v>0</v>
      </c>
      <c r="J74" s="9">
        <v>145.5</v>
      </c>
      <c r="K74" s="14"/>
      <c r="L74" s="9"/>
      <c r="M74" s="9"/>
      <c r="N74" s="9"/>
    </row>
    <row r="75" spans="2:14" x14ac:dyDescent="0.25">
      <c r="B75" s="8" t="s">
        <v>1038</v>
      </c>
      <c r="C75" t="s">
        <v>1039</v>
      </c>
      <c r="D75" s="9">
        <v>92.100214585293614</v>
      </c>
      <c r="E75" s="9">
        <v>11.251737201334967</v>
      </c>
      <c r="F75" s="9">
        <v>0</v>
      </c>
      <c r="G75" s="9">
        <v>0</v>
      </c>
      <c r="H75" s="9">
        <v>0</v>
      </c>
      <c r="I75" s="9">
        <v>0</v>
      </c>
      <c r="J75" s="9">
        <v>103.35</v>
      </c>
      <c r="K75" s="14"/>
      <c r="L75" s="9"/>
      <c r="M75" s="9"/>
      <c r="N75" s="9"/>
    </row>
    <row r="76" spans="2:14" x14ac:dyDescent="0.25">
      <c r="B76" s="8" t="s">
        <v>1040</v>
      </c>
      <c r="C76" t="s">
        <v>1041</v>
      </c>
      <c r="D76" s="9">
        <v>124.46365074229431</v>
      </c>
      <c r="E76" s="9">
        <v>14.985961679936919</v>
      </c>
      <c r="F76" s="9">
        <v>8.4110517719394462</v>
      </c>
      <c r="G76" s="9">
        <v>0</v>
      </c>
      <c r="H76" s="9">
        <v>0</v>
      </c>
      <c r="I76" s="9">
        <v>0</v>
      </c>
      <c r="J76" s="9">
        <v>147.86000000000001</v>
      </c>
      <c r="K76" s="14"/>
      <c r="L76" s="9"/>
      <c r="M76" s="9"/>
      <c r="N76" s="9"/>
    </row>
    <row r="77" spans="2:14" x14ac:dyDescent="0.25">
      <c r="B77" s="8" t="s">
        <v>1042</v>
      </c>
      <c r="C77" t="s">
        <v>1043</v>
      </c>
      <c r="D77" s="9">
        <v>92.309715344221345</v>
      </c>
      <c r="E77" s="9">
        <v>27.009529482384828</v>
      </c>
      <c r="F77" s="9">
        <v>14.911559928092096</v>
      </c>
      <c r="G77" s="9">
        <v>0</v>
      </c>
      <c r="H77" s="9">
        <v>0</v>
      </c>
      <c r="I77" s="9">
        <v>0</v>
      </c>
      <c r="J77" s="9">
        <v>134.22999999999999</v>
      </c>
      <c r="K77" s="14"/>
      <c r="L77" s="9"/>
      <c r="M77" s="9"/>
      <c r="N77" s="9"/>
    </row>
    <row r="78" spans="2:14" x14ac:dyDescent="0.25">
      <c r="B78" s="8" t="s">
        <v>1044</v>
      </c>
      <c r="C78" t="s">
        <v>1045</v>
      </c>
      <c r="D78" s="9">
        <v>106.14552856955262</v>
      </c>
      <c r="E78" s="9">
        <v>31.188402658303534</v>
      </c>
      <c r="F78" s="9">
        <v>17.113344948724443</v>
      </c>
      <c r="G78" s="9">
        <v>0</v>
      </c>
      <c r="H78" s="9">
        <v>0</v>
      </c>
      <c r="I78" s="9">
        <v>0</v>
      </c>
      <c r="J78" s="9">
        <v>154.44999999999999</v>
      </c>
      <c r="K78" s="14"/>
      <c r="L78" s="9"/>
      <c r="M78" s="9"/>
      <c r="N78" s="9"/>
    </row>
    <row r="79" spans="2:14" x14ac:dyDescent="0.25">
      <c r="B79" s="8" t="s">
        <v>1046</v>
      </c>
      <c r="C79" t="s">
        <v>1047</v>
      </c>
      <c r="D79" s="9">
        <v>136.58206976711332</v>
      </c>
      <c r="E79" s="9">
        <v>18.692280026491865</v>
      </c>
      <c r="F79" s="9">
        <v>12.488431439777131</v>
      </c>
      <c r="G79" s="9">
        <v>0</v>
      </c>
      <c r="H79" s="9">
        <v>0</v>
      </c>
      <c r="I79" s="9">
        <v>0</v>
      </c>
      <c r="J79" s="9">
        <v>167.76</v>
      </c>
      <c r="K79" s="14"/>
      <c r="L79" s="9"/>
      <c r="M79" s="9"/>
      <c r="N79" s="9"/>
    </row>
    <row r="80" spans="2:14" x14ac:dyDescent="0.25">
      <c r="B80" s="8" t="s">
        <v>1048</v>
      </c>
      <c r="C80" t="s">
        <v>1049</v>
      </c>
      <c r="D80" s="9">
        <v>116.89048181359549</v>
      </c>
      <c r="E80" s="9">
        <v>18.970640310314085</v>
      </c>
      <c r="F80" s="9">
        <v>13.070914249468228</v>
      </c>
      <c r="G80" s="9">
        <v>0</v>
      </c>
      <c r="H80" s="9">
        <v>0</v>
      </c>
      <c r="I80" s="9">
        <v>0</v>
      </c>
      <c r="J80" s="9">
        <v>148.93</v>
      </c>
      <c r="K80" s="14"/>
      <c r="L80" s="9"/>
      <c r="M80" s="9"/>
      <c r="N80" s="9"/>
    </row>
    <row r="81" spans="2:14" x14ac:dyDescent="0.25">
      <c r="D81" s="9"/>
      <c r="E81" s="9"/>
      <c r="K81" s="14"/>
      <c r="L81" s="9"/>
      <c r="M81" s="9"/>
      <c r="N81" s="9"/>
    </row>
    <row r="82" spans="2:14" x14ac:dyDescent="0.25">
      <c r="B82" s="8" t="s">
        <v>1050</v>
      </c>
      <c r="C82" t="s">
        <v>400</v>
      </c>
      <c r="D82" s="9">
        <v>0</v>
      </c>
      <c r="E82" s="9">
        <v>0</v>
      </c>
      <c r="F82" s="9">
        <v>0</v>
      </c>
      <c r="G82" s="9">
        <v>0</v>
      </c>
      <c r="H82" s="9">
        <v>0</v>
      </c>
      <c r="I82" s="9">
        <v>0</v>
      </c>
      <c r="J82" s="9">
        <v>601.59</v>
      </c>
      <c r="K82" s="14"/>
      <c r="L82" s="9"/>
      <c r="M82" s="9"/>
      <c r="N82" s="9"/>
    </row>
    <row r="83" spans="2:14" x14ac:dyDescent="0.25">
      <c r="B83" s="8" t="s">
        <v>1051</v>
      </c>
      <c r="C83" t="s">
        <v>402</v>
      </c>
      <c r="D83" s="9">
        <v>0</v>
      </c>
      <c r="E83" s="9">
        <v>0</v>
      </c>
      <c r="F83" s="9">
        <v>0</v>
      </c>
      <c r="G83" s="9">
        <v>0</v>
      </c>
      <c r="H83" s="9">
        <v>0</v>
      </c>
      <c r="I83" s="9">
        <v>0</v>
      </c>
      <c r="J83" s="9">
        <v>1569.59</v>
      </c>
      <c r="K83" s="14"/>
      <c r="L83" s="9"/>
      <c r="M83" s="9"/>
      <c r="N83" s="9"/>
    </row>
    <row r="84" spans="2:14" x14ac:dyDescent="0.25">
      <c r="B84" s="8" t="s">
        <v>1052</v>
      </c>
      <c r="C84" t="s">
        <v>404</v>
      </c>
      <c r="D84" s="9">
        <v>0</v>
      </c>
      <c r="E84" s="9">
        <v>0</v>
      </c>
      <c r="F84" s="9">
        <v>0</v>
      </c>
      <c r="G84" s="9">
        <v>0</v>
      </c>
      <c r="H84" s="9">
        <v>0</v>
      </c>
      <c r="I84" s="9">
        <v>0</v>
      </c>
      <c r="J84" s="9">
        <v>856.51</v>
      </c>
      <c r="K84" s="14"/>
      <c r="L84" s="9"/>
      <c r="M84" s="9"/>
      <c r="N84" s="9"/>
    </row>
    <row r="85" spans="2:14" x14ac:dyDescent="0.25">
      <c r="B85" s="8" t="s">
        <v>1053</v>
      </c>
      <c r="C85" t="s">
        <v>406</v>
      </c>
      <c r="D85" s="9">
        <v>0</v>
      </c>
      <c r="E85" s="9">
        <v>0</v>
      </c>
      <c r="F85" s="9">
        <v>0</v>
      </c>
      <c r="G85" s="9">
        <v>0</v>
      </c>
      <c r="H85" s="9">
        <v>0</v>
      </c>
      <c r="I85" s="9">
        <v>0</v>
      </c>
      <c r="J85" s="9">
        <v>38.74</v>
      </c>
      <c r="K85" s="14"/>
      <c r="L85" s="9"/>
      <c r="M85" s="9"/>
      <c r="N85" s="9"/>
    </row>
    <row r="86" spans="2:14" x14ac:dyDescent="0.25">
      <c r="B86" s="8" t="s">
        <v>1054</v>
      </c>
      <c r="C86" t="s">
        <v>408</v>
      </c>
      <c r="D86" s="9">
        <v>0</v>
      </c>
      <c r="E86" s="9">
        <v>0</v>
      </c>
      <c r="F86" s="9">
        <v>0</v>
      </c>
      <c r="G86" s="9">
        <v>0</v>
      </c>
      <c r="H86" s="9">
        <v>0</v>
      </c>
      <c r="I86" s="9">
        <v>0</v>
      </c>
      <c r="J86" s="9">
        <v>9.1199999999999992</v>
      </c>
      <c r="K86" s="14"/>
      <c r="L86" s="9"/>
      <c r="M86" s="9"/>
      <c r="N86" s="9"/>
    </row>
    <row r="87" spans="2:14" x14ac:dyDescent="0.25">
      <c r="D87" s="9"/>
      <c r="E87" s="9"/>
      <c r="K87" s="14"/>
      <c r="L87" s="9"/>
      <c r="M87" s="9"/>
      <c r="N87" s="9"/>
    </row>
    <row r="88" spans="2:14" x14ac:dyDescent="0.25">
      <c r="B88" s="8" t="s">
        <v>1055</v>
      </c>
      <c r="C88" t="s">
        <v>1056</v>
      </c>
      <c r="D88" s="9">
        <v>59.265112868265831</v>
      </c>
      <c r="E88" s="9">
        <v>11.270302231271716</v>
      </c>
      <c r="F88" s="9">
        <v>5.4886877933884302</v>
      </c>
      <c r="G88" s="9">
        <v>0</v>
      </c>
      <c r="H88" s="9">
        <v>0</v>
      </c>
      <c r="I88" s="9">
        <v>0</v>
      </c>
      <c r="J88" s="9">
        <v>76.02</v>
      </c>
      <c r="K88" s="14"/>
      <c r="L88" s="9"/>
      <c r="M88" s="9"/>
      <c r="N88" s="9"/>
    </row>
    <row r="89" spans="2:14" x14ac:dyDescent="0.25">
      <c r="B89" s="8" t="s">
        <v>1057</v>
      </c>
      <c r="C89" t="s">
        <v>1058</v>
      </c>
      <c r="D89" s="9">
        <v>77.306995922139208</v>
      </c>
      <c r="E89" s="9">
        <v>15.539124219940984</v>
      </c>
      <c r="F89" s="9">
        <v>2.8104726652892555</v>
      </c>
      <c r="G89" s="9">
        <v>0</v>
      </c>
      <c r="H89" s="9">
        <v>0</v>
      </c>
      <c r="I89" s="9">
        <v>0</v>
      </c>
      <c r="J89" s="9">
        <v>95.66</v>
      </c>
      <c r="K89" s="14"/>
      <c r="L89" s="9"/>
      <c r="M89" s="9"/>
      <c r="N89" s="9"/>
    </row>
    <row r="90" spans="2:14" x14ac:dyDescent="0.25">
      <c r="B90" s="8" t="s">
        <v>1059</v>
      </c>
      <c r="C90" t="s">
        <v>1060</v>
      </c>
      <c r="D90" s="9">
        <v>242.00637888950061</v>
      </c>
      <c r="E90" s="9">
        <v>58.427255926359187</v>
      </c>
      <c r="F90" s="9">
        <v>37.09823918181818</v>
      </c>
      <c r="G90" s="9">
        <v>0</v>
      </c>
      <c r="H90" s="9">
        <v>0</v>
      </c>
      <c r="I90" s="9">
        <v>0</v>
      </c>
      <c r="J90" s="9">
        <v>337.53</v>
      </c>
      <c r="K90" s="14"/>
      <c r="L90" s="9"/>
      <c r="M90" s="9"/>
      <c r="N90" s="9"/>
    </row>
    <row r="91" spans="2:14" x14ac:dyDescent="0.25">
      <c r="B91" s="8" t="s">
        <v>1061</v>
      </c>
      <c r="C91" t="s">
        <v>1062</v>
      </c>
      <c r="D91" s="9">
        <v>84.070014063311049</v>
      </c>
      <c r="E91" s="9">
        <v>18.05856305999373</v>
      </c>
      <c r="F91" s="9">
        <v>10.018508442148761</v>
      </c>
      <c r="G91" s="9">
        <v>0</v>
      </c>
      <c r="H91" s="9">
        <v>0</v>
      </c>
      <c r="I91" s="9">
        <v>0</v>
      </c>
      <c r="J91" s="9">
        <v>112.15</v>
      </c>
      <c r="K91" s="14"/>
      <c r="L91" s="9"/>
      <c r="M91" s="9"/>
      <c r="N91" s="9"/>
    </row>
    <row r="92" spans="2:14" x14ac:dyDescent="0.25">
      <c r="D92" s="9"/>
      <c r="E92" s="9"/>
      <c r="K92" s="14"/>
      <c r="L92" s="9"/>
      <c r="M92" s="9"/>
      <c r="N92" s="9"/>
    </row>
    <row r="93" spans="2:14" x14ac:dyDescent="0.25">
      <c r="B93" s="8" t="s">
        <v>1063</v>
      </c>
      <c r="C93" t="s">
        <v>1064</v>
      </c>
      <c r="D93" s="9">
        <v>78.62479616416573</v>
      </c>
      <c r="E93" s="9">
        <v>27.704571183345276</v>
      </c>
      <c r="F93" s="9">
        <v>0</v>
      </c>
      <c r="G93" s="9">
        <v>0</v>
      </c>
      <c r="H93" s="9">
        <v>0</v>
      </c>
      <c r="I93" s="9">
        <v>20.456796276351344</v>
      </c>
      <c r="J93" s="9">
        <v>126.79</v>
      </c>
      <c r="K93" s="14"/>
      <c r="L93" s="9"/>
      <c r="M93" s="9"/>
      <c r="N93" s="9"/>
    </row>
    <row r="94" spans="2:14" x14ac:dyDescent="0.25">
      <c r="B94" s="8" t="s">
        <v>1065</v>
      </c>
      <c r="C94" t="s">
        <v>1066</v>
      </c>
      <c r="D94" s="9">
        <v>76.409287491125681</v>
      </c>
      <c r="E94" s="9">
        <v>26.926049375544121</v>
      </c>
      <c r="F94" s="9">
        <v>0</v>
      </c>
      <c r="G94" s="9">
        <v>0</v>
      </c>
      <c r="H94" s="9">
        <v>0</v>
      </c>
      <c r="I94" s="9">
        <v>20.456796276351344</v>
      </c>
      <c r="J94" s="9">
        <v>123.79</v>
      </c>
      <c r="K94" s="14"/>
      <c r="L94" s="9"/>
      <c r="M94" s="9"/>
      <c r="N94" s="9"/>
    </row>
    <row r="95" spans="2:14" x14ac:dyDescent="0.25">
      <c r="B95" s="8" t="s">
        <v>1067</v>
      </c>
      <c r="C95" t="s">
        <v>1068</v>
      </c>
      <c r="D95" s="9">
        <v>113.31725755595575</v>
      </c>
      <c r="E95" s="9">
        <v>39.895377786123106</v>
      </c>
      <c r="F95" s="9">
        <v>0</v>
      </c>
      <c r="G95" s="9">
        <v>0</v>
      </c>
      <c r="H95" s="9">
        <v>0</v>
      </c>
      <c r="I95" s="9">
        <v>20.456796276351344</v>
      </c>
      <c r="J95" s="9">
        <v>173.67</v>
      </c>
      <c r="K95" s="14"/>
      <c r="L95" s="9"/>
      <c r="M95" s="9"/>
      <c r="N95" s="9"/>
    </row>
    <row r="96" spans="2:14" x14ac:dyDescent="0.25">
      <c r="B96" s="8" t="s">
        <v>1069</v>
      </c>
      <c r="C96" t="s">
        <v>1070</v>
      </c>
      <c r="D96" s="9">
        <v>113.31725755595575</v>
      </c>
      <c r="E96" s="9">
        <v>39.895377786123106</v>
      </c>
      <c r="F96" s="9">
        <v>0</v>
      </c>
      <c r="G96" s="9">
        <v>0</v>
      </c>
      <c r="H96" s="9">
        <v>0</v>
      </c>
      <c r="I96" s="9">
        <v>20.456796276351344</v>
      </c>
      <c r="J96" s="9">
        <v>173.67</v>
      </c>
      <c r="K96" s="14"/>
      <c r="L96" s="9"/>
      <c r="M96" s="9"/>
      <c r="N96" s="9"/>
    </row>
    <row r="97" spans="2:14" x14ac:dyDescent="0.25">
      <c r="B97" s="8" t="s">
        <v>1071</v>
      </c>
      <c r="C97" t="s">
        <v>1072</v>
      </c>
      <c r="D97" s="9">
        <v>137.6620912306401</v>
      </c>
      <c r="E97" s="9">
        <v>48.450065092775368</v>
      </c>
      <c r="F97" s="9">
        <v>0</v>
      </c>
      <c r="G97" s="9">
        <v>0</v>
      </c>
      <c r="H97" s="9">
        <v>0</v>
      </c>
      <c r="I97" s="9">
        <v>20.456796276351344</v>
      </c>
      <c r="J97" s="9">
        <v>206.57</v>
      </c>
      <c r="K97" s="14"/>
      <c r="L97" s="9"/>
      <c r="M97" s="9"/>
      <c r="N97" s="9"/>
    </row>
    <row r="98" spans="2:14" x14ac:dyDescent="0.25">
      <c r="D98" s="9"/>
      <c r="E98" s="9"/>
      <c r="K98" s="14"/>
      <c r="L98" s="9"/>
      <c r="M98" s="9"/>
      <c r="N98" s="9"/>
    </row>
    <row r="99" spans="2:14" x14ac:dyDescent="0.25">
      <c r="B99" s="8" t="s">
        <v>1073</v>
      </c>
      <c r="C99" t="s">
        <v>1074</v>
      </c>
      <c r="D99" s="9">
        <v>119.82638768837575</v>
      </c>
      <c r="E99" s="9">
        <v>42.106563201772715</v>
      </c>
      <c r="F99" s="9">
        <v>0</v>
      </c>
      <c r="G99" s="9">
        <v>0</v>
      </c>
      <c r="H99" s="9">
        <v>0</v>
      </c>
      <c r="I99" s="9">
        <v>0</v>
      </c>
      <c r="J99" s="9">
        <v>161.93</v>
      </c>
      <c r="K99" s="14"/>
      <c r="L99" s="9"/>
      <c r="M99" s="9"/>
      <c r="N99" s="9"/>
    </row>
    <row r="100" spans="2:14" x14ac:dyDescent="0.25">
      <c r="D100" s="9"/>
      <c r="E100" s="9"/>
      <c r="K100" s="14"/>
      <c r="L100" s="9"/>
      <c r="M100" s="9"/>
      <c r="N100" s="9"/>
    </row>
    <row r="101" spans="2:14" x14ac:dyDescent="0.25">
      <c r="B101" s="8" t="s">
        <v>1075</v>
      </c>
      <c r="C101" t="s">
        <v>1076</v>
      </c>
      <c r="D101" s="9">
        <v>30.470259670083816</v>
      </c>
      <c r="E101" s="9">
        <v>2.8127044339618195</v>
      </c>
      <c r="F101" s="9">
        <v>0.71062902782313886</v>
      </c>
      <c r="G101" s="9">
        <v>0</v>
      </c>
      <c r="H101" s="9">
        <v>0</v>
      </c>
      <c r="I101" s="9">
        <v>0</v>
      </c>
      <c r="J101" s="9">
        <v>33.99</v>
      </c>
      <c r="K101" s="14"/>
      <c r="L101" s="9"/>
      <c r="M101" s="9"/>
      <c r="N101" s="9"/>
    </row>
    <row r="102" spans="2:14" x14ac:dyDescent="0.25">
      <c r="B102" s="8" t="s">
        <v>1077</v>
      </c>
      <c r="C102" t="s">
        <v>1078</v>
      </c>
      <c r="D102" s="9">
        <v>0</v>
      </c>
      <c r="E102" s="9">
        <v>28.525510801096125</v>
      </c>
      <c r="F102" s="9">
        <v>0</v>
      </c>
      <c r="G102" s="9">
        <v>0</v>
      </c>
      <c r="H102" s="9">
        <v>0</v>
      </c>
      <c r="I102" s="9">
        <v>0</v>
      </c>
      <c r="J102" s="9">
        <v>28.53</v>
      </c>
      <c r="K102" s="14"/>
      <c r="L102" s="9"/>
      <c r="M102" s="9"/>
      <c r="N102" s="9"/>
    </row>
    <row r="103" spans="2:14" x14ac:dyDescent="0.25">
      <c r="D103" s="9"/>
      <c r="E103" s="9"/>
      <c r="K103" s="14"/>
      <c r="L103" s="9"/>
      <c r="M103" s="9"/>
      <c r="N103" s="9"/>
    </row>
    <row r="104" spans="2:14" x14ac:dyDescent="0.25">
      <c r="B104" s="8" t="s">
        <v>1079</v>
      </c>
      <c r="C104" t="s">
        <v>454</v>
      </c>
      <c r="D104" s="9">
        <v>0</v>
      </c>
      <c r="E104" s="9">
        <v>8.8780495910225117</v>
      </c>
      <c r="F104" s="9">
        <v>0</v>
      </c>
      <c r="G104" s="9">
        <v>0</v>
      </c>
      <c r="H104" s="9">
        <v>0</v>
      </c>
      <c r="I104" s="9">
        <v>0</v>
      </c>
      <c r="J104" s="9">
        <v>8.8800000000000008</v>
      </c>
      <c r="K104" s="14"/>
      <c r="L104" s="9"/>
      <c r="M104" s="9"/>
      <c r="N104" s="9"/>
    </row>
    <row r="105" spans="2:14" x14ac:dyDescent="0.25">
      <c r="B105" s="8" t="s">
        <v>1080</v>
      </c>
      <c r="C105" t="s">
        <v>456</v>
      </c>
      <c r="D105" s="9">
        <v>0</v>
      </c>
      <c r="E105" s="9">
        <v>20.154604515103532</v>
      </c>
      <c r="F105" s="9">
        <v>0</v>
      </c>
      <c r="G105" s="9">
        <v>0</v>
      </c>
      <c r="H105" s="9">
        <v>0</v>
      </c>
      <c r="I105" s="9">
        <v>0</v>
      </c>
      <c r="J105" s="9">
        <v>20.149999999999999</v>
      </c>
      <c r="K105" s="14"/>
      <c r="L105" s="9"/>
      <c r="M105" s="9"/>
      <c r="N105" s="9"/>
    </row>
    <row r="106" spans="2:14" x14ac:dyDescent="0.25">
      <c r="B106" s="8" t="s">
        <v>1081</v>
      </c>
      <c r="C106" t="s">
        <v>1082</v>
      </c>
      <c r="D106" s="9">
        <v>0</v>
      </c>
      <c r="E106" s="9">
        <v>27.564912036642486</v>
      </c>
      <c r="F106" s="9">
        <v>0</v>
      </c>
      <c r="G106" s="9">
        <v>0</v>
      </c>
      <c r="H106" s="9">
        <v>0</v>
      </c>
      <c r="I106" s="9">
        <v>0</v>
      </c>
      <c r="J106" s="9">
        <v>27.56</v>
      </c>
      <c r="K106" s="14"/>
      <c r="L106" s="9"/>
      <c r="M106" s="9"/>
      <c r="N106" s="9"/>
    </row>
    <row r="107" spans="2:14" x14ac:dyDescent="0.25">
      <c r="B107" s="8" t="s">
        <v>1083</v>
      </c>
      <c r="C107" t="s">
        <v>1084</v>
      </c>
      <c r="D107" s="9">
        <v>0</v>
      </c>
      <c r="E107" s="9">
        <v>38.030032320683809</v>
      </c>
      <c r="F107" s="9">
        <v>0</v>
      </c>
      <c r="G107" s="9">
        <v>0</v>
      </c>
      <c r="H107" s="9">
        <v>0</v>
      </c>
      <c r="I107" s="9">
        <v>0</v>
      </c>
      <c r="J107" s="9">
        <v>38.03</v>
      </c>
      <c r="K107" s="14"/>
      <c r="L107" s="9"/>
      <c r="M107" s="9"/>
      <c r="N107" s="9"/>
    </row>
    <row r="108" spans="2:14" x14ac:dyDescent="0.25">
      <c r="B108" s="8" t="s">
        <v>1085</v>
      </c>
      <c r="C108" t="s">
        <v>1086</v>
      </c>
      <c r="D108" s="9">
        <v>0</v>
      </c>
      <c r="E108" s="9">
        <v>53.125103197892791</v>
      </c>
      <c r="F108" s="9">
        <v>0</v>
      </c>
      <c r="G108" s="9">
        <v>0</v>
      </c>
      <c r="H108" s="9">
        <v>0</v>
      </c>
      <c r="I108" s="9">
        <v>0</v>
      </c>
      <c r="J108" s="9">
        <v>53.13</v>
      </c>
      <c r="K108" s="14"/>
      <c r="L108" s="9"/>
      <c r="M108" s="9"/>
      <c r="N108" s="9"/>
    </row>
    <row r="109" spans="2:14" x14ac:dyDescent="0.25">
      <c r="B109" s="8" t="s">
        <v>1087</v>
      </c>
      <c r="C109" t="s">
        <v>1088</v>
      </c>
      <c r="D109" s="9">
        <v>0</v>
      </c>
      <c r="E109" s="9">
        <v>73.530297822420309</v>
      </c>
      <c r="F109" s="9">
        <v>0</v>
      </c>
      <c r="G109" s="9">
        <v>0</v>
      </c>
      <c r="H109" s="9">
        <v>0</v>
      </c>
      <c r="I109" s="9">
        <v>0</v>
      </c>
      <c r="J109" s="9">
        <v>73.53</v>
      </c>
      <c r="K109" s="14"/>
      <c r="L109" s="9"/>
      <c r="M109" s="9"/>
      <c r="N109" s="9"/>
    </row>
    <row r="110" spans="2:14" x14ac:dyDescent="0.25">
      <c r="B110" s="8" t="s">
        <v>1089</v>
      </c>
      <c r="C110" t="s">
        <v>1090</v>
      </c>
      <c r="D110" s="9">
        <v>0</v>
      </c>
      <c r="E110" s="9">
        <v>108.86350325120752</v>
      </c>
      <c r="F110" s="9">
        <v>0</v>
      </c>
      <c r="G110" s="9">
        <v>0</v>
      </c>
      <c r="H110" s="9">
        <v>0</v>
      </c>
      <c r="I110" s="9">
        <v>0</v>
      </c>
      <c r="J110" s="9">
        <v>108.86</v>
      </c>
      <c r="K110" s="14"/>
      <c r="L110" s="9"/>
      <c r="M110" s="9"/>
      <c r="N110" s="9"/>
    </row>
    <row r="111" spans="2:14" x14ac:dyDescent="0.25">
      <c r="D111" s="9"/>
      <c r="E111" s="9"/>
      <c r="K111" s="14"/>
      <c r="L111" s="9"/>
      <c r="M111" s="9"/>
      <c r="N111" s="9"/>
    </row>
    <row r="112" spans="2:14" x14ac:dyDescent="0.25">
      <c r="B112" s="8" t="s">
        <v>1091</v>
      </c>
      <c r="C112" t="s">
        <v>460</v>
      </c>
      <c r="D112" s="9">
        <v>0</v>
      </c>
      <c r="E112" s="9">
        <v>8.8780495910225117</v>
      </c>
      <c r="F112" s="9">
        <v>0</v>
      </c>
      <c r="G112" s="9">
        <v>0</v>
      </c>
      <c r="H112" s="9">
        <v>0</v>
      </c>
      <c r="I112" s="9">
        <v>0</v>
      </c>
      <c r="J112" s="9">
        <v>8.8800000000000008</v>
      </c>
      <c r="K112" s="14"/>
      <c r="L112" s="9"/>
      <c r="M112" s="9"/>
      <c r="N112" s="9"/>
    </row>
    <row r="113" spans="1:14" x14ac:dyDescent="0.25">
      <c r="B113" s="8" t="s">
        <v>1092</v>
      </c>
      <c r="C113" t="s">
        <v>462</v>
      </c>
      <c r="D113" s="9">
        <v>0</v>
      </c>
      <c r="E113" s="9">
        <v>20.154604515103532</v>
      </c>
      <c r="F113" s="9">
        <v>0</v>
      </c>
      <c r="G113" s="9">
        <v>0</v>
      </c>
      <c r="H113" s="9">
        <v>0</v>
      </c>
      <c r="I113" s="9">
        <v>0</v>
      </c>
      <c r="J113" s="9">
        <v>20.149999999999999</v>
      </c>
      <c r="K113" s="14"/>
      <c r="L113" s="9"/>
      <c r="M113" s="9"/>
      <c r="N113" s="9"/>
    </row>
    <row r="114" spans="1:14" x14ac:dyDescent="0.25">
      <c r="B114" s="8" t="s">
        <v>1093</v>
      </c>
      <c r="C114" t="s">
        <v>464</v>
      </c>
      <c r="D114" s="9">
        <v>0</v>
      </c>
      <c r="E114" s="9">
        <v>27.564912036642486</v>
      </c>
      <c r="F114" s="9">
        <v>0</v>
      </c>
      <c r="G114" s="9">
        <v>0</v>
      </c>
      <c r="H114" s="9">
        <v>0</v>
      </c>
      <c r="I114" s="9">
        <v>0</v>
      </c>
      <c r="J114" s="9">
        <v>27.56</v>
      </c>
      <c r="K114" s="14"/>
      <c r="L114" s="9"/>
      <c r="M114" s="9"/>
      <c r="N114" s="9"/>
    </row>
    <row r="115" spans="1:14" x14ac:dyDescent="0.25">
      <c r="B115" s="8" t="s">
        <v>1094</v>
      </c>
      <c r="C115" t="s">
        <v>466</v>
      </c>
      <c r="D115" s="9">
        <v>0</v>
      </c>
      <c r="E115" s="9">
        <v>38.030032320683809</v>
      </c>
      <c r="F115" s="9">
        <v>0</v>
      </c>
      <c r="G115" s="9">
        <v>0</v>
      </c>
      <c r="H115" s="9">
        <v>0</v>
      </c>
      <c r="I115" s="9">
        <v>0</v>
      </c>
      <c r="J115" s="9">
        <v>38.03</v>
      </c>
      <c r="K115" s="14"/>
      <c r="L115" s="9"/>
      <c r="M115" s="9"/>
      <c r="N115" s="9"/>
    </row>
    <row r="116" spans="1:14" x14ac:dyDescent="0.25">
      <c r="B116" s="8" t="s">
        <v>1095</v>
      </c>
      <c r="C116" t="s">
        <v>468</v>
      </c>
      <c r="D116" s="9">
        <v>0</v>
      </c>
      <c r="E116" s="9">
        <v>53.125103197892791</v>
      </c>
      <c r="F116" s="9">
        <v>0</v>
      </c>
      <c r="G116" s="9">
        <v>0</v>
      </c>
      <c r="H116" s="9">
        <v>0</v>
      </c>
      <c r="I116" s="9">
        <v>0</v>
      </c>
      <c r="J116" s="9">
        <v>53.13</v>
      </c>
      <c r="K116" s="14"/>
      <c r="L116" s="9"/>
      <c r="M116" s="9"/>
      <c r="N116" s="9"/>
    </row>
    <row r="117" spans="1:14" x14ac:dyDescent="0.25">
      <c r="B117" s="8" t="s">
        <v>1096</v>
      </c>
      <c r="C117" t="s">
        <v>470</v>
      </c>
      <c r="D117" s="9">
        <v>0</v>
      </c>
      <c r="E117" s="9">
        <v>73.530297822420309</v>
      </c>
      <c r="F117" s="9">
        <v>0</v>
      </c>
      <c r="G117" s="9">
        <v>0</v>
      </c>
      <c r="H117" s="9">
        <v>0</v>
      </c>
      <c r="I117" s="9">
        <v>0</v>
      </c>
      <c r="J117" s="9">
        <v>73.53</v>
      </c>
      <c r="K117" s="14"/>
      <c r="L117" s="9"/>
      <c r="M117" s="9"/>
      <c r="N117" s="9"/>
    </row>
    <row r="118" spans="1:14" x14ac:dyDescent="0.25">
      <c r="B118" s="8" t="s">
        <v>1097</v>
      </c>
      <c r="C118" t="s">
        <v>472</v>
      </c>
      <c r="D118" s="9">
        <v>0</v>
      </c>
      <c r="E118" s="9">
        <v>108.86350325120752</v>
      </c>
      <c r="F118" s="9">
        <v>0</v>
      </c>
      <c r="G118" s="9">
        <v>0</v>
      </c>
      <c r="H118" s="9">
        <v>0</v>
      </c>
      <c r="I118" s="9">
        <v>0</v>
      </c>
      <c r="J118" s="9">
        <v>108.86</v>
      </c>
      <c r="K118" s="14"/>
      <c r="L118" s="9"/>
      <c r="M118" s="9"/>
      <c r="N118" s="9"/>
    </row>
    <row r="119" spans="1:14" x14ac:dyDescent="0.25">
      <c r="D119" s="9"/>
      <c r="E119" s="9"/>
      <c r="K119" s="14"/>
      <c r="L119" s="9"/>
      <c r="M119" s="9"/>
      <c r="N119" s="9"/>
    </row>
    <row r="120" spans="1:14" x14ac:dyDescent="0.25">
      <c r="B120" s="8" t="s">
        <v>1098</v>
      </c>
      <c r="C120" t="s">
        <v>481</v>
      </c>
      <c r="D120" s="9">
        <v>0</v>
      </c>
      <c r="E120" s="9">
        <v>8.8780495910225117</v>
      </c>
      <c r="F120" s="9">
        <v>0</v>
      </c>
      <c r="G120" s="9">
        <v>0</v>
      </c>
      <c r="H120" s="9">
        <v>0</v>
      </c>
      <c r="I120" s="9">
        <v>0</v>
      </c>
      <c r="J120" s="9">
        <v>8.8800000000000008</v>
      </c>
      <c r="K120" s="14"/>
      <c r="L120" s="9"/>
      <c r="M120" s="9"/>
      <c r="N120" s="9"/>
    </row>
    <row r="121" spans="1:14" x14ac:dyDescent="0.25">
      <c r="B121" s="8" t="s">
        <v>1099</v>
      </c>
      <c r="C121" t="s">
        <v>483</v>
      </c>
      <c r="D121" s="9">
        <v>0</v>
      </c>
      <c r="E121" s="9">
        <v>20.154604515103532</v>
      </c>
      <c r="F121" s="9">
        <v>0</v>
      </c>
      <c r="G121" s="9">
        <v>0</v>
      </c>
      <c r="H121" s="9">
        <v>0</v>
      </c>
      <c r="I121" s="9">
        <v>0</v>
      </c>
      <c r="J121" s="9">
        <v>20.149999999999999</v>
      </c>
      <c r="K121" s="14"/>
      <c r="L121" s="9"/>
      <c r="M121" s="9"/>
      <c r="N121" s="9"/>
    </row>
    <row r="122" spans="1:14" x14ac:dyDescent="0.25">
      <c r="B122" s="8" t="s">
        <v>1100</v>
      </c>
      <c r="C122" t="s">
        <v>485</v>
      </c>
      <c r="D122" s="9">
        <v>0</v>
      </c>
      <c r="E122" s="9">
        <v>27.564912036642486</v>
      </c>
      <c r="F122" s="9">
        <v>0</v>
      </c>
      <c r="G122" s="9">
        <v>0</v>
      </c>
      <c r="H122" s="9">
        <v>0</v>
      </c>
      <c r="I122" s="9">
        <v>0</v>
      </c>
      <c r="J122" s="9">
        <v>27.56</v>
      </c>
      <c r="K122" s="14"/>
      <c r="L122" s="9"/>
      <c r="M122" s="9"/>
      <c r="N122" s="9"/>
    </row>
    <row r="123" spans="1:14" x14ac:dyDescent="0.25">
      <c r="B123" s="8" t="s">
        <v>1101</v>
      </c>
      <c r="C123" t="s">
        <v>487</v>
      </c>
      <c r="D123" s="9">
        <v>0</v>
      </c>
      <c r="E123" s="9">
        <v>38.030032320683809</v>
      </c>
      <c r="F123" s="9">
        <v>0</v>
      </c>
      <c r="G123" s="9">
        <v>0</v>
      </c>
      <c r="H123" s="9">
        <v>0</v>
      </c>
      <c r="I123" s="9">
        <v>0</v>
      </c>
      <c r="J123" s="9">
        <v>38.03</v>
      </c>
      <c r="K123" s="14"/>
      <c r="L123" s="9"/>
      <c r="M123" s="9"/>
      <c r="N123" s="9"/>
    </row>
    <row r="124" spans="1:14" x14ac:dyDescent="0.25">
      <c r="B124" s="8" t="s">
        <v>1102</v>
      </c>
      <c r="C124" t="s">
        <v>489</v>
      </c>
      <c r="D124" s="9">
        <v>0</v>
      </c>
      <c r="E124" s="9">
        <v>53.125103197892791</v>
      </c>
      <c r="F124" s="9">
        <v>0</v>
      </c>
      <c r="G124" s="9">
        <v>0</v>
      </c>
      <c r="H124" s="9">
        <v>0</v>
      </c>
      <c r="I124" s="9">
        <v>0</v>
      </c>
      <c r="J124" s="9">
        <v>53.13</v>
      </c>
      <c r="K124" s="14"/>
      <c r="L124" s="9"/>
      <c r="M124" s="9"/>
      <c r="N124" s="9"/>
    </row>
    <row r="125" spans="1:14" x14ac:dyDescent="0.25">
      <c r="B125" s="8" t="s">
        <v>1103</v>
      </c>
      <c r="C125" t="s">
        <v>491</v>
      </c>
      <c r="D125" s="9">
        <v>0</v>
      </c>
      <c r="E125" s="9">
        <v>73.530297822420309</v>
      </c>
      <c r="F125" s="9">
        <v>0</v>
      </c>
      <c r="G125" s="9">
        <v>0</v>
      </c>
      <c r="H125" s="9">
        <v>0</v>
      </c>
      <c r="I125" s="9">
        <v>0</v>
      </c>
      <c r="J125" s="9">
        <v>73.53</v>
      </c>
      <c r="K125" s="14"/>
      <c r="L125" s="9"/>
      <c r="M125" s="9"/>
      <c r="N125" s="9"/>
    </row>
    <row r="126" spans="1:14" x14ac:dyDescent="0.25">
      <c r="B126" s="8" t="s">
        <v>1104</v>
      </c>
      <c r="C126" t="s">
        <v>493</v>
      </c>
      <c r="D126" s="9">
        <v>0</v>
      </c>
      <c r="E126" s="9">
        <v>108.86350325120752</v>
      </c>
      <c r="F126" s="9">
        <v>0</v>
      </c>
      <c r="G126" s="9">
        <v>0</v>
      </c>
      <c r="H126" s="9">
        <v>0</v>
      </c>
      <c r="I126" s="9">
        <v>0</v>
      </c>
      <c r="J126" s="9">
        <v>108.86</v>
      </c>
      <c r="K126" s="14"/>
      <c r="L126" s="9"/>
      <c r="M126" s="9"/>
      <c r="N126" s="9"/>
    </row>
    <row r="127" spans="1:14" x14ac:dyDescent="0.25">
      <c r="D127" s="9"/>
      <c r="E127" s="9"/>
      <c r="K127" s="14"/>
      <c r="L127" s="9"/>
      <c r="M127" s="9"/>
      <c r="N127" s="9"/>
    </row>
    <row r="128" spans="1:14" x14ac:dyDescent="0.25">
      <c r="A128" s="12" t="s">
        <v>1105</v>
      </c>
      <c r="D128" s="9"/>
      <c r="E128" s="9"/>
      <c r="K128" s="14"/>
      <c r="L128" s="9"/>
      <c r="M128" s="9"/>
      <c r="N128" s="9"/>
    </row>
    <row r="129" spans="1:14" x14ac:dyDescent="0.25">
      <c r="A129" s="12" t="s">
        <v>946</v>
      </c>
      <c r="B129" s="8" t="s">
        <v>1106</v>
      </c>
      <c r="D129" s="9">
        <f>_xlfn.XLOOKUP($A129,$B$1:$B$126,D$1:D$126)</f>
        <v>63.31930928009146</v>
      </c>
      <c r="E129" s="9">
        <f t="shared" ref="E129:J129" si="0">_xlfn.XLOOKUP($A129,$B$1:$B$126,E$1:E$126)</f>
        <v>7.7348090115630788</v>
      </c>
      <c r="F129" s="9">
        <f t="shared" si="0"/>
        <v>0</v>
      </c>
      <c r="G129" s="9">
        <f t="shared" si="0"/>
        <v>0</v>
      </c>
      <c r="H129" s="9">
        <f t="shared" si="0"/>
        <v>0</v>
      </c>
      <c r="I129" s="9">
        <f t="shared" si="0"/>
        <v>0</v>
      </c>
      <c r="J129" s="9">
        <f t="shared" si="0"/>
        <v>71.05</v>
      </c>
      <c r="K129" s="14"/>
      <c r="L129" s="9"/>
      <c r="M129" s="9"/>
      <c r="N129" s="9"/>
    </row>
    <row r="130" spans="1:14" x14ac:dyDescent="0.25">
      <c r="A130" s="12" t="s">
        <v>980</v>
      </c>
      <c r="B130" s="8" t="s">
        <v>1107</v>
      </c>
      <c r="D130" s="9">
        <f t="shared" ref="D130:J133" si="1">_xlfn.XLOOKUP($A130,$B$1:$B$126,D$1:D$126)</f>
        <v>45.486625740671222</v>
      </c>
      <c r="E130" s="9">
        <f t="shared" si="1"/>
        <v>16.059936856582993</v>
      </c>
      <c r="F130" s="9">
        <f t="shared" si="1"/>
        <v>0</v>
      </c>
      <c r="G130" s="9">
        <f t="shared" si="1"/>
        <v>0</v>
      </c>
      <c r="H130" s="9">
        <f t="shared" si="1"/>
        <v>0</v>
      </c>
      <c r="I130" s="9">
        <f t="shared" si="1"/>
        <v>20.456796276351344</v>
      </c>
      <c r="J130" s="9">
        <f t="shared" si="1"/>
        <v>82</v>
      </c>
      <c r="K130" s="14"/>
      <c r="L130" s="9"/>
      <c r="M130" s="9"/>
      <c r="N130" s="9"/>
    </row>
    <row r="131" spans="1:14" x14ac:dyDescent="0.25">
      <c r="A131" s="12" t="s">
        <v>994</v>
      </c>
      <c r="B131" s="8" t="s">
        <v>1108</v>
      </c>
      <c r="D131" s="9">
        <f t="shared" si="1"/>
        <v>51.0168101803526</v>
      </c>
      <c r="E131" s="9">
        <f t="shared" si="1"/>
        <v>18.003223849699058</v>
      </c>
      <c r="F131" s="9">
        <f t="shared" si="1"/>
        <v>0</v>
      </c>
      <c r="G131" s="9">
        <f t="shared" si="1"/>
        <v>0</v>
      </c>
      <c r="H131" s="9">
        <f t="shared" si="1"/>
        <v>0</v>
      </c>
      <c r="I131" s="9">
        <f t="shared" si="1"/>
        <v>20.456796276351344</v>
      </c>
      <c r="J131" s="9">
        <f t="shared" si="1"/>
        <v>89.48</v>
      </c>
      <c r="K131" s="14"/>
      <c r="L131" s="9"/>
      <c r="M131" s="9"/>
      <c r="N131" s="9"/>
    </row>
    <row r="132" spans="1:14" x14ac:dyDescent="0.25">
      <c r="A132" s="12" t="s">
        <v>1006</v>
      </c>
      <c r="B132" s="8" t="s">
        <v>1109</v>
      </c>
      <c r="D132" s="9">
        <f t="shared" si="1"/>
        <v>55.714032056914292</v>
      </c>
      <c r="E132" s="9">
        <f t="shared" si="1"/>
        <v>19.653810783292993</v>
      </c>
      <c r="F132" s="9">
        <f t="shared" si="1"/>
        <v>0</v>
      </c>
      <c r="G132" s="9">
        <f t="shared" si="1"/>
        <v>0</v>
      </c>
      <c r="H132" s="9">
        <f t="shared" si="1"/>
        <v>0</v>
      </c>
      <c r="I132" s="9">
        <f t="shared" si="1"/>
        <v>20.456796276351344</v>
      </c>
      <c r="J132" s="9">
        <f t="shared" si="1"/>
        <v>95.82</v>
      </c>
      <c r="K132" s="14"/>
      <c r="L132" s="9"/>
      <c r="M132" s="9"/>
      <c r="N132" s="9"/>
    </row>
    <row r="133" spans="1:14" x14ac:dyDescent="0.25">
      <c r="A133" s="12" t="s">
        <v>1018</v>
      </c>
      <c r="B133" s="8" t="s">
        <v>1110</v>
      </c>
      <c r="D133" s="9">
        <f t="shared" si="1"/>
        <v>44.619314205876485</v>
      </c>
      <c r="E133" s="9">
        <f t="shared" si="1"/>
        <v>15.755166691513546</v>
      </c>
      <c r="F133" s="9">
        <f t="shared" si="1"/>
        <v>0</v>
      </c>
      <c r="G133" s="9">
        <f t="shared" si="1"/>
        <v>0</v>
      </c>
      <c r="H133" s="9">
        <f t="shared" si="1"/>
        <v>0</v>
      </c>
      <c r="I133" s="9">
        <f t="shared" si="1"/>
        <v>20.456796276351344</v>
      </c>
      <c r="J133" s="9">
        <f t="shared" si="1"/>
        <v>80.83</v>
      </c>
      <c r="K133" s="14"/>
      <c r="L133" s="9"/>
      <c r="M133" s="9"/>
      <c r="N133" s="9"/>
    </row>
    <row r="134" spans="1:14" x14ac:dyDescent="0.25">
      <c r="D134" s="9"/>
      <c r="E134" s="9"/>
      <c r="K134" s="14"/>
      <c r="L134" s="9"/>
      <c r="M134" s="9"/>
      <c r="N134" s="9"/>
    </row>
    <row r="135" spans="1:14" x14ac:dyDescent="0.25">
      <c r="D135" s="9"/>
      <c r="E135" s="9"/>
      <c r="K135" s="14"/>
      <c r="L135" s="9"/>
      <c r="M135" s="9"/>
      <c r="N135" s="9"/>
    </row>
    <row r="136" spans="1:14" x14ac:dyDescent="0.25">
      <c r="D136" s="9"/>
      <c r="E136" s="9"/>
      <c r="K136" s="14"/>
      <c r="L136" s="9"/>
      <c r="M136" s="9"/>
      <c r="N136" s="9"/>
    </row>
    <row r="137" spans="1:14" x14ac:dyDescent="0.25">
      <c r="D137" s="9"/>
      <c r="E137" s="9"/>
      <c r="K137" s="14"/>
      <c r="L137" s="9"/>
      <c r="M137" s="9"/>
      <c r="N137" s="9"/>
    </row>
    <row r="138" spans="1:14" x14ac:dyDescent="0.25">
      <c r="D138" s="9"/>
      <c r="E138" s="9"/>
      <c r="K138" s="14"/>
      <c r="L138" s="9"/>
      <c r="M138" s="48"/>
      <c r="N138" s="48"/>
    </row>
    <row r="139" spans="1:14" x14ac:dyDescent="0.25">
      <c r="A139" s="7" t="s">
        <v>637</v>
      </c>
      <c r="D139" s="9"/>
      <c r="E139" s="9"/>
      <c r="K139" s="14"/>
      <c r="L139" s="9"/>
      <c r="M139" s="48"/>
      <c r="N139" s="48"/>
    </row>
    <row r="140" spans="1:14" s="8" customFormat="1" x14ac:dyDescent="0.25">
      <c r="A140" s="12"/>
      <c r="C140" t="s">
        <v>923</v>
      </c>
      <c r="D140" s="9"/>
      <c r="E140" s="9"/>
      <c r="F140" s="9"/>
      <c r="G140" s="9"/>
      <c r="H140" s="9"/>
      <c r="I140" s="9"/>
      <c r="J140" s="9"/>
      <c r="K140" s="14"/>
    </row>
    <row r="141" spans="1:14" s="8" customFormat="1" x14ac:dyDescent="0.25">
      <c r="A141" s="12"/>
      <c r="C141"/>
      <c r="D141" s="9"/>
      <c r="E141" s="9"/>
      <c r="F141" s="9"/>
      <c r="G141" s="9"/>
      <c r="H141" s="9"/>
      <c r="I141" s="9"/>
      <c r="J141" s="9"/>
      <c r="K141" s="14"/>
    </row>
    <row r="142" spans="1:14" s="8" customFormat="1" x14ac:dyDescent="0.25">
      <c r="A142" s="7" t="s">
        <v>924</v>
      </c>
      <c r="C142"/>
      <c r="D142" s="9"/>
      <c r="E142" s="9"/>
      <c r="F142" s="9"/>
      <c r="G142" s="9"/>
      <c r="H142" s="9"/>
      <c r="I142" s="9"/>
      <c r="J142" s="9"/>
      <c r="K142" s="14"/>
    </row>
    <row r="143" spans="1:14" s="8" customFormat="1" x14ac:dyDescent="0.25">
      <c r="A143" s="12"/>
      <c r="C143" t="s">
        <v>925</v>
      </c>
      <c r="D143" s="9"/>
      <c r="E143" s="9"/>
      <c r="F143" s="9"/>
      <c r="G143" s="9"/>
      <c r="H143" s="9"/>
      <c r="I143" s="9"/>
      <c r="J143" s="9"/>
      <c r="K143" s="14"/>
    </row>
    <row r="144" spans="1:14" s="8" customFormat="1" x14ac:dyDescent="0.25">
      <c r="A144" s="12"/>
      <c r="C144"/>
      <c r="D144" s="9"/>
      <c r="E144" s="9"/>
      <c r="F144" s="9"/>
      <c r="G144" s="9"/>
      <c r="H144" s="9"/>
      <c r="I144" s="9"/>
      <c r="J144" s="9"/>
      <c r="K144" s="14"/>
    </row>
  </sheetData>
  <mergeCells count="1">
    <mergeCell ref="L4:N4"/>
  </mergeCells>
  <conditionalFormatting sqref="M138:N139">
    <cfRule type="top10" dxfId="3" priority="1" bottom="1" rank="2"/>
    <cfRule type="top10" dxfId="2" priority="2" rank="2"/>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F374-EAC1-4A01-8FF4-48CD233D2194}">
  <sheetPr>
    <tabColor theme="7"/>
  </sheetPr>
  <dimension ref="A1:D15"/>
  <sheetViews>
    <sheetView workbookViewId="0">
      <selection activeCell="C12" sqref="C12"/>
    </sheetView>
  </sheetViews>
  <sheetFormatPr defaultRowHeight="15" x14ac:dyDescent="0.25"/>
  <cols>
    <col min="1" max="1" width="29.7109375" customWidth="1"/>
    <col min="2" max="2" width="38.85546875" customWidth="1"/>
    <col min="3" max="3" width="29.42578125" customWidth="1"/>
  </cols>
  <sheetData>
    <row r="1" spans="1:4" ht="15.75" thickBot="1" x14ac:dyDescent="0.3">
      <c r="A1" t="s">
        <v>1111</v>
      </c>
    </row>
    <row r="2" spans="1:4" ht="15.75" thickBot="1" x14ac:dyDescent="0.3">
      <c r="A2" s="49" t="s">
        <v>38</v>
      </c>
      <c r="B2" s="50" t="s">
        <v>1112</v>
      </c>
      <c r="C2" s="51" t="s">
        <v>1113</v>
      </c>
    </row>
    <row r="3" spans="1:4" ht="29.25" thickBot="1" x14ac:dyDescent="0.3">
      <c r="A3" s="52" t="s">
        <v>1114</v>
      </c>
      <c r="B3" s="52" t="s">
        <v>1115</v>
      </c>
      <c r="C3" s="53">
        <v>145.5</v>
      </c>
    </row>
    <row r="4" spans="1:4" ht="15.75" thickBot="1" x14ac:dyDescent="0.3">
      <c r="A4" s="52" t="s">
        <v>1116</v>
      </c>
      <c r="B4" s="52" t="s">
        <v>1117</v>
      </c>
      <c r="C4" s="53">
        <v>121.69</v>
      </c>
    </row>
    <row r="5" spans="1:4" ht="15.75" thickBot="1" x14ac:dyDescent="0.3">
      <c r="A5" s="52" t="s">
        <v>1118</v>
      </c>
      <c r="B5" s="52" t="s">
        <v>1119</v>
      </c>
      <c r="C5" s="53">
        <v>181.5</v>
      </c>
    </row>
    <row r="6" spans="1:4" ht="15.75" thickBot="1" x14ac:dyDescent="0.3">
      <c r="A6" s="52" t="s">
        <v>1120</v>
      </c>
      <c r="B6" s="52" t="s">
        <v>1121</v>
      </c>
      <c r="C6" s="53">
        <v>216.5</v>
      </c>
      <c r="D6" s="55"/>
    </row>
    <row r="7" spans="1:4" ht="15.75" thickBot="1" x14ac:dyDescent="0.3">
      <c r="A7" s="52" t="s">
        <v>1122</v>
      </c>
      <c r="B7" s="52" t="s">
        <v>1123</v>
      </c>
      <c r="C7" s="53">
        <v>181.5</v>
      </c>
    </row>
    <row r="8" spans="1:4" ht="15.75" thickBot="1" x14ac:dyDescent="0.3">
      <c r="A8" s="52" t="s">
        <v>1124</v>
      </c>
      <c r="B8" s="52" t="s">
        <v>1125</v>
      </c>
      <c r="C8" s="53">
        <v>103.35</v>
      </c>
    </row>
    <row r="9" spans="1:4" x14ac:dyDescent="0.25">
      <c r="A9" s="56"/>
      <c r="B9" s="56"/>
      <c r="C9" s="57"/>
    </row>
    <row r="10" spans="1:4" x14ac:dyDescent="0.25">
      <c r="A10" t="s">
        <v>1126</v>
      </c>
      <c r="C10" s="54"/>
    </row>
    <row r="11" spans="1:4" ht="42.75" x14ac:dyDescent="0.25">
      <c r="A11" s="56" t="s">
        <v>1127</v>
      </c>
      <c r="C11" s="54"/>
    </row>
    <row r="12" spans="1:4" x14ac:dyDescent="0.25">
      <c r="C12" s="54"/>
    </row>
    <row r="13" spans="1:4" x14ac:dyDescent="0.25">
      <c r="C13" s="54"/>
    </row>
    <row r="15" spans="1:4" x14ac:dyDescent="0.25">
      <c r="A15" t="s">
        <v>1128</v>
      </c>
      <c r="B15" t="s">
        <v>1129</v>
      </c>
      <c r="C15" s="58">
        <v>1445.51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f043472-d1e1-4a85-9823-bd1b46876aad">
      <Terms xmlns="http://schemas.microsoft.com/office/infopath/2007/PartnerControls"/>
    </lcf76f155ced4ddcb4097134ff3c332f>
    <TaxCatchAll xmlns="c451a7a3-1c54-4e88-bf0f-39c8f9739b97" xsi:nil="true"/>
    <Datum xmlns="cf043472-d1e1-4a85-9823-bd1b46876aad">2025-05-27T12:18:31+00:00</Datum>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3228C46862D924FAD7A983CF865A029" ma:contentTypeVersion="18" ma:contentTypeDescription="Een nieuw document maken." ma:contentTypeScope="" ma:versionID="d89b975a95ce758619bc8f19cc5ae00e">
  <xsd:schema xmlns:xsd="http://www.w3.org/2001/XMLSchema" xmlns:xs="http://www.w3.org/2001/XMLSchema" xmlns:p="http://schemas.microsoft.com/office/2006/metadata/properties" xmlns:ns2="cf043472-d1e1-4a85-9823-bd1b46876aad" xmlns:ns3="c451a7a3-1c54-4e88-bf0f-39c8f9739b97" targetNamespace="http://schemas.microsoft.com/office/2006/metadata/properties" ma:root="true" ma:fieldsID="687b4cf990c1d75573a9c54bc63d6901" ns2:_="" ns3:_="">
    <xsd:import namespace="cf043472-d1e1-4a85-9823-bd1b46876aad"/>
    <xsd:import namespace="c451a7a3-1c54-4e88-bf0f-39c8f9739b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Datum"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043472-d1e1-4a85-9823-bd1b46876a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Datum" ma:index="16" nillable="true" ma:displayName="Datum" ma:default="[today]" ma:format="DateOnly" ma:internalName="Datum">
      <xsd:simpleType>
        <xsd:restriction base="dms:DateTime"/>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10ecc099-e8a5-4140-8f9a-d8cbcdd4e3a1"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51a7a3-1c54-4e88-bf0f-39c8f9739b9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74918a0d-0298-4266-8f9c-fc2bc2e92634}" ma:internalName="TaxCatchAll" ma:showField="CatchAllData" ma:web="c451a7a3-1c54-4e88-bf0f-39c8f9739b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5A242B-491B-4C70-85F4-7043161F4AD3}">
  <ds:schemaRefs>
    <ds:schemaRef ds:uri="http://schemas.microsoft.com/office/2006/metadata/properties"/>
    <ds:schemaRef ds:uri="http://schemas.microsoft.com/office/infopath/2007/PartnerControls"/>
    <ds:schemaRef ds:uri="cf043472-d1e1-4a85-9823-bd1b46876aad"/>
    <ds:schemaRef ds:uri="c451a7a3-1c54-4e88-bf0f-39c8f9739b97"/>
  </ds:schemaRefs>
</ds:datastoreItem>
</file>

<file path=customXml/itemProps2.xml><?xml version="1.0" encoding="utf-8"?>
<ds:datastoreItem xmlns:ds="http://schemas.openxmlformats.org/officeDocument/2006/customXml" ds:itemID="{B565A886-465D-402B-92F5-603B069031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043472-d1e1-4a85-9823-bd1b46876aad"/>
    <ds:schemaRef ds:uri="c451a7a3-1c54-4e88-bf0f-39c8f9739b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D8AA85-5054-4D07-9600-0305AC5912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Betaald tarief 2023</vt:lpstr>
      <vt:lpstr>Betaald percentage 2023</vt:lpstr>
      <vt:lpstr>Meerzorg gunning</vt:lpstr>
      <vt:lpstr>Correcties</vt:lpstr>
      <vt:lpstr>Bijlage ZZP</vt:lpstr>
      <vt:lpstr>Bijlage VPT</vt:lpstr>
      <vt:lpstr>Bijlage MPT</vt:lpstr>
      <vt:lpstr>Bijlage COT en VB</vt:lpstr>
      <vt:lpstr>Bijlage NBF2</vt:lpstr>
      <vt:lpstr>Bijlage NBF</vt:lpstr>
      <vt:lpstr>niet meegenomen prestaties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Tensen, TE (Tessa)</dc:creator>
  <cp:keywords/>
  <dc:description/>
  <cp:lastModifiedBy>Kelly Koolen</cp:lastModifiedBy>
  <cp:revision/>
  <dcterms:created xsi:type="dcterms:W3CDTF">2022-02-15T12:27:12Z</dcterms:created>
  <dcterms:modified xsi:type="dcterms:W3CDTF">2025-05-28T07:11:18Z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c51b40b-b0d3-4674-939c-d9f10b9a3b25_Enabled">
    <vt:lpwstr>true</vt:lpwstr>
  </property>
  <property fmtid="{D5CDD505-2E9C-101B-9397-08002B2CF9AE}" pid="3" name="MSIP_Label_dc51b40b-b0d3-4674-939c-d9f10b9a3b25_SetDate">
    <vt:lpwstr>2022-02-15T12:27:13Z</vt:lpwstr>
  </property>
  <property fmtid="{D5CDD505-2E9C-101B-9397-08002B2CF9AE}" pid="4" name="MSIP_Label_dc51b40b-b0d3-4674-939c-d9f10b9a3b25_Method">
    <vt:lpwstr>Standard</vt:lpwstr>
  </property>
  <property fmtid="{D5CDD505-2E9C-101B-9397-08002B2CF9AE}" pid="5" name="MSIP_Label_dc51b40b-b0d3-4674-939c-d9f10b9a3b25_Name">
    <vt:lpwstr>Bedrijfsintern</vt:lpwstr>
  </property>
  <property fmtid="{D5CDD505-2E9C-101B-9397-08002B2CF9AE}" pid="6" name="MSIP_Label_dc51b40b-b0d3-4674-939c-d9f10b9a3b25_SiteId">
    <vt:lpwstr>c37ef212-d4a3-44b6-92df-0d1dff85604f</vt:lpwstr>
  </property>
  <property fmtid="{D5CDD505-2E9C-101B-9397-08002B2CF9AE}" pid="7" name="MSIP_Label_dc51b40b-b0d3-4674-939c-d9f10b9a3b25_ActionId">
    <vt:lpwstr>91e4d033-cf99-42bf-81ea-614b5db0288a</vt:lpwstr>
  </property>
  <property fmtid="{D5CDD505-2E9C-101B-9397-08002B2CF9AE}" pid="8" name="MSIP_Label_dc51b40b-b0d3-4674-939c-d9f10b9a3b25_ContentBits">
    <vt:lpwstr>0</vt:lpwstr>
  </property>
  <property fmtid="{D5CDD505-2E9C-101B-9397-08002B2CF9AE}" pid="9" name="ContentTypeId">
    <vt:lpwstr>0x01010023228C46862D924FAD7A983CF865A029</vt:lpwstr>
  </property>
  <property fmtid="{D5CDD505-2E9C-101B-9397-08002B2CF9AE}" pid="10" name="MediaServiceImageTags">
    <vt:lpwstr/>
  </property>
</Properties>
</file>